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66925"/>
  <mc:AlternateContent xmlns:mc="http://schemas.openxmlformats.org/markup-compatibility/2006">
    <mc:Choice Requires="x15">
      <x15ac:absPath xmlns:x15ac="http://schemas.microsoft.com/office/spreadsheetml/2010/11/ac" url="C:\Users\bartsc_tor\AppData\Roaming\OpenText\OTEdit\EC_dms\c360645119\"/>
    </mc:Choice>
  </mc:AlternateContent>
  <xr:revisionPtr revIDLastSave="0" documentId="13_ncr:1_{EC1AA026-669D-4BE2-892A-0ECAA8747D47}" xr6:coauthVersionLast="47" xr6:coauthVersionMax="47" xr10:uidLastSave="{00000000-0000-0000-0000-000000000000}"/>
  <bookViews>
    <workbookView xWindow="-120" yWindow="-120" windowWidth="29040" windowHeight="15720" tabRatio="921" activeTab="20" xr2:uid="{00000000-000D-0000-FFFF-FFFF00000000}"/>
  </bookViews>
  <sheets>
    <sheet name="Introduction" sheetId="32" r:id="rId1"/>
    <sheet name="About" sheetId="30" r:id="rId2"/>
    <sheet name="#2.1" sheetId="1" r:id="rId3"/>
    <sheet name="#2.2" sheetId="2" r:id="rId4"/>
    <sheet name="#2.3" sheetId="3" r:id="rId5"/>
    <sheet name="#2.4" sheetId="4" r:id="rId6"/>
    <sheet name="#2.5" sheetId="5" r:id="rId7"/>
    <sheet name="#2.6" sheetId="6" r:id="rId8"/>
    <sheet name="#3.1" sheetId="7" r:id="rId9"/>
    <sheet name="#3.2" sheetId="8" r:id="rId10"/>
    <sheet name="#3.3" sheetId="9" r:id="rId11"/>
    <sheet name="#4.1" sheetId="10" r:id="rId12"/>
    <sheet name="#4.1 - Reporting entities" sheetId="26" r:id="rId13"/>
    <sheet name="#4.1 - Government" sheetId="27" r:id="rId14"/>
    <sheet name="#4.1 - Company" sheetId="28" r:id="rId15"/>
    <sheet name="#4.2" sheetId="11" r:id="rId16"/>
    <sheet name="#4.3" sheetId="12" r:id="rId17"/>
    <sheet name="#4.4" sheetId="13" r:id="rId18"/>
    <sheet name="#4.5" sheetId="14" r:id="rId19"/>
    <sheet name="#4.6" sheetId="15" r:id="rId20"/>
    <sheet name="#4.7" sheetId="16" r:id="rId21"/>
    <sheet name="#4.8" sheetId="17" r:id="rId22"/>
    <sheet name="#4.9" sheetId="18" r:id="rId23"/>
    <sheet name="#5.1" sheetId="19" r:id="rId24"/>
    <sheet name="#5.2" sheetId="20" r:id="rId25"/>
    <sheet name="#5.3" sheetId="21" r:id="rId26"/>
    <sheet name="#6.1" sheetId="22" r:id="rId27"/>
    <sheet name="#6.2" sheetId="23" r:id="rId28"/>
    <sheet name="#6.3" sheetId="24" r:id="rId29"/>
    <sheet name="#6.4" sheetId="25" r:id="rId30"/>
  </sheets>
  <externalReferences>
    <externalReference r:id="rId31"/>
    <externalReference r:id="rId32"/>
    <externalReference r:id="rId33"/>
  </externalReferences>
  <definedNames>
    <definedName name="Agency_type">[1]!Government_entity_type[[#All],[&lt; Agency type &gt;]]</definedName>
    <definedName name="Commodities_list">[2]!Table5_Commodities_list[HS Product Description w volume]</definedName>
    <definedName name="Commodity_names">[1]!Table5_Commodities_list[HS Product Description]</definedName>
    <definedName name="Companies_list" localSheetId="14">[1]!Companies[Full company name]</definedName>
    <definedName name="Companies_list" localSheetId="13">[1]!Companies[Full company name]</definedName>
    <definedName name="Companies_list" localSheetId="1">[1]!Companies[Full company name]</definedName>
    <definedName name="Companies_list" localSheetId="0">[1]!Companies[Full company name]</definedName>
    <definedName name="Companies_list">Companies[Full company name]</definedName>
    <definedName name="Countries_list">[1]!Table1_Country_codes_and_currencies[Country or Area name]</definedName>
    <definedName name="Currency_code_list">[2]!Table1_Country_codes_and_currencies[Currency code (ISO-4217)]</definedName>
    <definedName name="dddd">Government_revenues_table[Revenue stream name]</definedName>
    <definedName name="_xlnm.Print_Area" localSheetId="5">'#2.4'!$A$1:$J$18</definedName>
    <definedName name="GFS_list">[1]!Table6_GFS_codes_classification[Combined]</definedName>
    <definedName name="gogosx">Government_agencies[Full name of agency]</definedName>
    <definedName name="Government_entities_list" localSheetId="14">[1]!Government_agencies[Full name of agency]</definedName>
    <definedName name="Government_entities_list" localSheetId="13">[1]!Government_agencies[Full name of agency]</definedName>
    <definedName name="Government_entities_list" localSheetId="1">[1]!Government_agencies[Full name of agency]</definedName>
    <definedName name="Government_entities_list" localSheetId="0">[1]!Government_agencies[Full name of agency]</definedName>
    <definedName name="Government_entities_list">Government_agencies[Full name of agency]</definedName>
    <definedName name="over">Government_revenues_table[Revenue value]</definedName>
    <definedName name="Project_phases_list">[1]!Table12[Project phases]</definedName>
    <definedName name="Projectname" localSheetId="14">[1]!Companies15[Full project name]</definedName>
    <definedName name="Projectname" localSheetId="13">[1]!Companies15[Full project name]</definedName>
    <definedName name="Projectname" localSheetId="1">[1]!Companies15[Full project name]</definedName>
    <definedName name="Projectname" localSheetId="0">[1]!Companies15[Full project name]</definedName>
    <definedName name="Projectname">Companies15[Full project name]</definedName>
    <definedName name="Reporting_options_list">[2]!Table3_Reporting_options[List]</definedName>
    <definedName name="Revenue_stream_list" localSheetId="14">[1]!Government_revenues_table[Revenue stream name]</definedName>
    <definedName name="Revenue_stream_list" localSheetId="1">[1]!Government_revenues_table[Revenue stream name]</definedName>
    <definedName name="Revenue_stream_list" localSheetId="0">[1]!Government_revenues_table[Revenue stream name]</definedName>
    <definedName name="Revenue_stream_list">Government_revenues_table[Revenue stream name]</definedName>
    <definedName name="Sector_list">[1]!Table7_sectors[Sector(s)]</definedName>
    <definedName name="Simple_options_list">[1]!Table2_Simple_options[List]</definedName>
    <definedName name="Total_reconciled" localSheetId="0">[1]!Table10[Revenue value]</definedName>
    <definedName name="Total_reconciled">Table10[Revenue value]</definedName>
    <definedName name="Total_revenues" localSheetId="14">[1]!Government_revenues_table[Revenue value]</definedName>
    <definedName name="Total_revenues" localSheetId="1">[1]!Government_revenues_table[Revenue value]</definedName>
    <definedName name="Total_revenues" localSheetId="0">[1]!Government_revenues_table[Revenue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5" i="26" l="1"/>
  <c r="G16" i="26"/>
  <c r="G17" i="26"/>
  <c r="G18" i="26"/>
  <c r="I31" i="27"/>
  <c r="J56" i="28"/>
  <c r="B35" i="28"/>
  <c r="B36" i="28"/>
  <c r="B37" i="28"/>
  <c r="B38" i="28"/>
  <c r="B40" i="28"/>
  <c r="B43" i="28"/>
  <c r="B44" i="28"/>
  <c r="B46" i="28"/>
  <c r="B42" i="28"/>
  <c r="B45" i="28"/>
  <c r="B33" i="28"/>
  <c r="B34" i="28"/>
  <c r="B31" i="28"/>
  <c r="B32" i="28"/>
  <c r="B39" i="28"/>
  <c r="B41" i="28"/>
  <c r="B47" i="28"/>
  <c r="B48" i="28"/>
  <c r="B30" i="28"/>
  <c r="B49" i="28"/>
  <c r="B50" i="28"/>
  <c r="B51" i="28"/>
  <c r="B27" i="9"/>
  <c r="B25" i="9"/>
  <c r="B23" i="9"/>
  <c r="B21" i="9"/>
  <c r="B19" i="9"/>
  <c r="B17" i="9"/>
  <c r="B33" i="8"/>
  <c r="B37" i="8"/>
  <c r="B35" i="8"/>
  <c r="B31" i="8"/>
  <c r="B29" i="8"/>
  <c r="B27" i="8"/>
  <c r="B25" i="8"/>
  <c r="B19" i="8"/>
  <c r="B21" i="8"/>
  <c r="B23" i="8"/>
  <c r="B17" i="8"/>
  <c r="J44" i="27"/>
  <c r="E17" i="30"/>
  <c r="E16" i="30"/>
  <c r="E15" i="30"/>
  <c r="B15" i="28"/>
  <c r="B16" i="28"/>
  <c r="B17" i="28"/>
  <c r="B18" i="28"/>
  <c r="B19" i="28"/>
  <c r="B20" i="28"/>
  <c r="B21" i="28"/>
  <c r="B22" i="28"/>
  <c r="B23" i="28"/>
  <c r="B24" i="28"/>
  <c r="B25" i="28"/>
  <c r="B26" i="28"/>
  <c r="B27" i="28"/>
  <c r="B28" i="28"/>
  <c r="B29" i="28"/>
  <c r="B52" i="28"/>
  <c r="H56" i="28"/>
  <c r="E27" i="27"/>
  <c r="D27" i="27"/>
  <c r="C27" i="27"/>
  <c r="B27" i="27"/>
  <c r="E26" i="27"/>
  <c r="D26" i="27"/>
  <c r="C26" i="27"/>
  <c r="B26" i="27"/>
  <c r="E25" i="27"/>
  <c r="D25" i="27"/>
  <c r="C25" i="27"/>
  <c r="B25" i="27"/>
  <c r="E24" i="27"/>
  <c r="D24" i="27"/>
  <c r="C24" i="27"/>
  <c r="B24" i="27"/>
  <c r="E23" i="27"/>
  <c r="D23" i="27"/>
  <c r="C23" i="27"/>
  <c r="B23" i="27"/>
  <c r="E22" i="27"/>
  <c r="D22" i="27"/>
  <c r="C22" i="27"/>
  <c r="B22" i="27"/>
  <c r="N4" i="27"/>
  <c r="F12" i="25"/>
  <c r="F10" i="25"/>
  <c r="F21" i="24"/>
  <c r="F15" i="23"/>
  <c r="H15" i="23"/>
  <c r="F9" i="23"/>
  <c r="H9" i="23"/>
  <c r="F19" i="22"/>
  <c r="F14" i="22"/>
  <c r="H14" i="22"/>
  <c r="F9" i="22"/>
  <c r="H9" i="22"/>
  <c r="F7" i="21"/>
  <c r="H14" i="19"/>
  <c r="H9" i="19"/>
  <c r="F8" i="18"/>
  <c r="F7" i="18"/>
  <c r="F9" i="17"/>
  <c r="H9" i="17"/>
  <c r="F8" i="17"/>
  <c r="H8" i="17"/>
  <c r="F7" i="17"/>
  <c r="H7" i="17"/>
  <c r="F11" i="16"/>
  <c r="F10" i="16"/>
  <c r="F9" i="16"/>
  <c r="F8" i="16"/>
  <c r="F7" i="16"/>
  <c r="F9" i="15"/>
  <c r="F9" i="13"/>
  <c r="H9" i="13"/>
  <c r="F9" i="12"/>
  <c r="H9" i="12"/>
  <c r="F23" i="11"/>
  <c r="H23" i="11"/>
  <c r="F22" i="11"/>
  <c r="H22" i="11"/>
  <c r="F10" i="11"/>
  <c r="H10" i="11"/>
  <c r="F9" i="11"/>
  <c r="H9" i="11"/>
  <c r="B21" i="11"/>
  <c r="B19" i="11"/>
  <c r="B17" i="11"/>
  <c r="B15" i="9"/>
  <c r="B13" i="9"/>
  <c r="B15" i="8"/>
  <c r="B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tc={AE703E1E-8CBB-4BFF-A0DF-60AF31B7B380}</author>
  </authors>
  <commentList>
    <comment ref="G33" authorId="0" shapeId="0" xr:uid="{00000000-0006-0000-01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@Alex Gordy does this need to be reflected in RU form?</t>
      </text>
    </comment>
  </commentList>
</comments>
</file>

<file path=xl/sharedStrings.xml><?xml version="1.0" encoding="utf-8"?>
<sst xmlns="http://schemas.openxmlformats.org/spreadsheetml/2006/main" count="2440" uniqueCount="938">
  <si>
    <t>Completed on:</t>
  </si>
  <si>
    <t xml:space="preserve">Multi-stakeholder group approved on: </t>
  </si>
  <si>
    <t>Transparency template for EITI disclosures</t>
  </si>
  <si>
    <t>Version 1.2 as of June 2022</t>
  </si>
  <si>
    <t>Filling in this Transparency data collection template will help the MSG prepare for Validation and is a requirement of the 2021 EITI Validation procedure.</t>
  </si>
  <si>
    <t>How filling out the Transparency data collection template works:</t>
  </si>
  <si>
    <t>1. Use one excel workbook per fiscal year covered. If the country is reporting on both oil &amp; gas and mining, both can fit into one workbook.</t>
  </si>
  <si>
    <t xml:space="preserve">2. Fill in the entire workbook </t>
  </si>
  <si>
    <t>3. This Transparency sheet should be submitted to the EITI International Secretariat ahead of the commencement of Validation, alongside the data collection templates related to 'Stakeholder engagement' and 'Outcomes and impact'. Send it to your country manager at the International Secretariat.</t>
  </si>
  <si>
    <r>
      <rPr>
        <sz val="12"/>
        <rFont val="Franklin Gothic Book"/>
        <family val="2"/>
      </rPr>
      <t>4. The template will be used as the basis for the country's Validation</t>
    </r>
    <r>
      <rPr>
        <sz val="12"/>
        <color theme="1"/>
        <rFont val="Franklin Gothic Book"/>
        <family val="2"/>
      </rPr>
      <t xml:space="preserve">. </t>
    </r>
    <r>
      <rPr>
        <sz val="12"/>
        <rFont val="Franklin Gothic Book"/>
        <family val="2"/>
      </rPr>
      <t xml:space="preserve">You will receive the file back with questions and comments, to be addressed as part of the Validation process. </t>
    </r>
  </si>
  <si>
    <r>
      <t xml:space="preserve">This template should be </t>
    </r>
    <r>
      <rPr>
        <b/>
        <u/>
        <sz val="12"/>
        <rFont val="Franklin Gothic Book"/>
        <family val="2"/>
      </rPr>
      <t>completed in full and published</t>
    </r>
    <r>
      <rPr>
        <b/>
        <sz val="12"/>
        <rFont val="Franklin Gothic Book"/>
        <family val="2"/>
      </rPr>
      <t xml:space="preserve"> for each fiscal year covered under EITI Reporting.</t>
    </r>
  </si>
  <si>
    <t>The International Secretariat can provide advice and support on request. If you have any questions, please contact your country manager at the EITI International Secretariat.</t>
  </si>
  <si>
    <t>Cells in orange must be completed before submission</t>
  </si>
  <si>
    <t>Cells in light blue are for supplying sources and/or comments</t>
  </si>
  <si>
    <t>White cells require no action</t>
  </si>
  <si>
    <t>Cells in grey are for your information.</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</si>
  <si>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</si>
  <si>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</si>
  <si>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t>Sub requirement sheets</t>
  </si>
  <si>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</si>
  <si>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</si>
  <si>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Underlying objectives</t>
    </r>
    <r>
      <rPr>
        <i/>
        <sz val="11"/>
        <color theme="1"/>
        <rFont val="Franklin Gothic Book"/>
        <family val="2"/>
      </rPr>
      <t>: The MSG to evaluate if they believe the country is meeting the underlying objective of the requirement</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</si>
  <si>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</si>
  <si>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 xml:space="preserve"> Aspects of the question have been answered/covered.</t>
    </r>
  </si>
  <si>
    <r>
      <t>If a requirement is not applicable</t>
    </r>
    <r>
      <rPr>
        <i/>
        <sz val="11"/>
        <color theme="1"/>
        <rFont val="Franklin Gothic Book"/>
        <family val="2"/>
      </rPr>
      <t xml:space="preserve">, the MSG must include the reference to the document (MSG minutes) where the non-applicability is determined. </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</si>
  <si>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</si>
  <si>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</si>
  <si>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</si>
  <si>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</si>
  <si>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</si>
  <si>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</si>
  <si>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</si>
  <si>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</si>
  <si>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</si>
  <si>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</si>
  <si>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enter your responses in the grey column. </t>
    </r>
  </si>
  <si>
    <t xml:space="preserve">2. Please respond to each question,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</si>
  <si>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</si>
  <si>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t>If you have any questions, please contact your country manager at the EITI International Secretariat.</t>
  </si>
  <si>
    <t>Cells in orange must be completed</t>
  </si>
  <si>
    <t>Cells in light blue are for voluntary input</t>
  </si>
  <si>
    <t xml:space="preserve">Part 1 - About </t>
  </si>
  <si>
    <t>Description</t>
  </si>
  <si>
    <t>Enter data in this column</t>
  </si>
  <si>
    <t>Source / Comments</t>
  </si>
  <si>
    <t>Country or area name</t>
  </si>
  <si>
    <t>ISO Alpha-3 Code</t>
  </si>
  <si>
    <t>National currency name</t>
  </si>
  <si>
    <t>National currency ISO-4217</t>
  </si>
  <si>
    <t>Fiscal year covered by this data file</t>
  </si>
  <si>
    <t>Start Date</t>
  </si>
  <si>
    <t>End Date</t>
  </si>
  <si>
    <t>Data source</t>
  </si>
  <si>
    <t>Has an EITI Report been prepared by an Independent Administrator?</t>
  </si>
  <si>
    <t>Yes/No</t>
  </si>
  <si>
    <t>What is the name of the company?</t>
  </si>
  <si>
    <t>Date that the EITI Report was made public</t>
  </si>
  <si>
    <t>URL, EITI Report</t>
  </si>
  <si>
    <t>Does the government systematically disclose EITI data at a single location?</t>
  </si>
  <si>
    <t>Publication date of the EITI data</t>
  </si>
  <si>
    <t>Website link (URL) to EITI data</t>
  </si>
  <si>
    <t>Are there other files of relevance?</t>
  </si>
  <si>
    <t>Yes</t>
  </si>
  <si>
    <t>Date that other file was made public</t>
  </si>
  <si>
    <t>URL</t>
  </si>
  <si>
    <r>
      <t>EITI Requirement 7.2</t>
    </r>
    <r>
      <rPr>
        <b/>
        <sz val="11"/>
        <rFont val="Franklin Gothic Book"/>
        <family val="2"/>
      </rPr>
      <t>: Data accessibility and open data</t>
    </r>
  </si>
  <si>
    <t>Does the government have an open data policy?</t>
  </si>
  <si>
    <t>Data coverage / scope</t>
  </si>
  <si>
    <t>Open data portal / files</t>
  </si>
  <si>
    <t>&lt;URL&gt;</t>
  </si>
  <si>
    <t>Sector coverage</t>
  </si>
  <si>
    <t>Oil</t>
  </si>
  <si>
    <t>Gas</t>
  </si>
  <si>
    <t>Mining (incl. Quarrying)</t>
  </si>
  <si>
    <t>Other, non-upstream sectors</t>
  </si>
  <si>
    <t>If yes, please specify name (insert new rows if multiple)</t>
  </si>
  <si>
    <t>&lt; Other sector &gt;</t>
  </si>
  <si>
    <t>Number of reporting government entities (incl. SOEs if recipient)</t>
  </si>
  <si>
    <t>&lt; number &gt;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</si>
  <si>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</si>
  <si>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</si>
  <si>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</si>
  <si>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</si>
  <si>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r>
      <t>EITI Requirement 4.7</t>
    </r>
    <r>
      <rPr>
        <b/>
        <sz val="11"/>
        <rFont val="Franklin Gothic Book"/>
        <family val="2"/>
      </rPr>
      <t>: Disaggregation</t>
    </r>
  </si>
  <si>
    <t>… by revenue stream</t>
  </si>
  <si>
    <t>… by government agency</t>
  </si>
  <si>
    <t>… by company</t>
  </si>
  <si>
    <t>… by project</t>
  </si>
  <si>
    <t>Contact details: data submission</t>
  </si>
  <si>
    <t>Name and contact information of the person submitting this file</t>
  </si>
  <si>
    <t>Name</t>
  </si>
  <si>
    <t>Organisation</t>
  </si>
  <si>
    <t>Email address</t>
  </si>
  <si>
    <t>Requirement 2.1: Legal framework</t>
  </si>
  <si>
    <t>Objective of Requirement 2.1</t>
  </si>
  <si>
    <t>Progress towards the objective of the requirement, to ensure public understanding of all aspects of the regulatory framework for the extractive industries, including the legal framework, fiscal regime, roles of government entities and reforms.</t>
  </si>
  <si>
    <t>Requirement</t>
  </si>
  <si>
    <t>How is this disclosed?</t>
  </si>
  <si>
    <t>Where is this systematically disclosed?</t>
  </si>
  <si>
    <t>Where is this disclosed in the EITI Report?</t>
  </si>
  <si>
    <t>Gaps or weaknesses in comprehensiveness, data quality, disaggregation and accessibility identified (by MSG, IA, others)</t>
  </si>
  <si>
    <t xml:space="preserve">International Secretariat Comments for pre-Validation support. Country team revision </t>
  </si>
  <si>
    <t xml:space="preserve">International Secretariat review and preliminary assessment </t>
  </si>
  <si>
    <t>International Secretariat questions to MSG</t>
  </si>
  <si>
    <t>MSG responses to International Secretariat questions</t>
  </si>
  <si>
    <t xml:space="preserve">International Secretariat final assessment </t>
  </si>
  <si>
    <t>Mining sector</t>
  </si>
  <si>
    <t>Does the government publish information about</t>
  </si>
  <si>
    <t>Laws and regulations?</t>
  </si>
  <si>
    <t>&lt; EITI reporting or systematically disclosed? &gt;</t>
  </si>
  <si>
    <t>EITI Report page reference</t>
  </si>
  <si>
    <t>Overview of government agencies' roles?</t>
  </si>
  <si>
    <t>Mineral and petroleum rights' regime?</t>
  </si>
  <si>
    <t>Fiscal regime?</t>
  </si>
  <si>
    <t>Level of fiscal devolution?</t>
  </si>
  <si>
    <t>Ongoing and planned reforms?</t>
  </si>
  <si>
    <t>Oil and gas sector</t>
  </si>
  <si>
    <t>Requirement 2.2: Contract and license allocations</t>
  </si>
  <si>
    <t>Objective of Requirement 2.2</t>
  </si>
  <si>
    <t>Progress towards the objective of the requirement, to provide a public overview of awards and transfers of oil, gas and mining licenses, the statutory procedures for license awards and transfers and whether these procedures are followed in practice. This can allow stakeholders to identify and address possible weaknesses in the license allocation process.</t>
  </si>
  <si>
    <t>Applicability of the Requirement</t>
  </si>
  <si>
    <t>Is Requirement 2.2 applicable in the period under review?</t>
  </si>
  <si>
    <t>Yes / No</t>
  </si>
  <si>
    <t>No. of license awards for the covered year</t>
  </si>
  <si>
    <t>the award process(es)?</t>
  </si>
  <si>
    <t>and the technical and financial criteria used?</t>
  </si>
  <si>
    <t>the existence of any non-trivial deviations from statutory procedures in license awards in the period under review?</t>
  </si>
  <si>
    <t>No. of license transfers for the covered year</t>
  </si>
  <si>
    <t>the number and identity of licenses transferred in the period under review?</t>
  </si>
  <si>
    <t>the transfer process(es)?</t>
  </si>
  <si>
    <t>the existence of any non-trivial deviations from statutory procedures in license transfers in the period under review?</t>
  </si>
  <si>
    <t>bidding rounds/process(es)?</t>
  </si>
  <si>
    <t>MSG comments on efficiency:</t>
  </si>
  <si>
    <t>Requirement 2.3: License registers</t>
  </si>
  <si>
    <t>Objective of Requirement 2.3</t>
  </si>
  <si>
    <t>Progress towards the objective of the requirement, to ensure the public accessibility of comprehensive information on property rights related to extractive deposits and projects.</t>
  </si>
  <si>
    <t>License register for the mining sector</t>
  </si>
  <si>
    <t xml:space="preserve">License-holder name: </t>
  </si>
  <si>
    <t xml:space="preserve">License coordinates: </t>
  </si>
  <si>
    <t xml:space="preserve">License dates of application, award and expiry: </t>
  </si>
  <si>
    <t>Commodity(ies) covered by licenses:</t>
  </si>
  <si>
    <t>Coverage of all active licenses?</t>
  </si>
  <si>
    <t>Coverage of all licenses held by material companies?</t>
  </si>
  <si>
    <t>License register for petroleum sector</t>
  </si>
  <si>
    <t>Requirement 2.4: Contracts</t>
  </si>
  <si>
    <t>Objective of Requirement 2.4</t>
  </si>
  <si>
    <t>Progress towards the objective of the requirement, to ensure the public accessibility of all licenses and contracts underpinning extractive activities (at least from 2021 onwards) as a basis for the public’s understanding of the contractual rights and obligations of companies operating in the country’s extractive industries.</t>
  </si>
  <si>
    <t>Government policy on contract and license disclosure</t>
  </si>
  <si>
    <t>For contracts executed after 1 January 2021: Are contracts texts  including annexes and amendments  fully disclosed?</t>
  </si>
  <si>
    <t>For licenses executed after 1 January 2021 Are license texts including annexes and amendments  fully disclosed?</t>
  </si>
  <si>
    <t>Contract register for mining sector</t>
  </si>
  <si>
    <t>Contract register for petroleum sector</t>
  </si>
  <si>
    <t>Contract register for other sector(s) - add rows if several</t>
  </si>
  <si>
    <t>License register for mining sector</t>
  </si>
  <si>
    <t>License register for other sector(s) - add rows if several</t>
  </si>
  <si>
    <t xml:space="preserve">Is there a publicly accessible list of all active exploitation and exploration contracts? </t>
  </si>
  <si>
    <t xml:space="preserve">Is there a publicly accessible list of all active exploitation and exploration licenses? </t>
  </si>
  <si>
    <t xml:space="preserve">Are there contracts/licenses executed before 1 January 2021, that are publicly disclosed? </t>
  </si>
  <si>
    <t>Requirement 2.5: Beneficial ownership</t>
  </si>
  <si>
    <t>Objective of Requirement 2.5</t>
  </si>
  <si>
    <t>Progress towards the objective of the requirement, to enable the public to know who ultimately owns and controls the companies operating in the country’s extractive industries, particularly those identified by the MSG as high-risk, to help deter improper practices in the management of extractive resources.</t>
  </si>
  <si>
    <t>Government policy on beneficial ownership</t>
  </si>
  <si>
    <t>Definition of the term beneficial owner</t>
  </si>
  <si>
    <t>Laws, regulations or policies on beneficial ownership</t>
  </si>
  <si>
    <t>Is beneficial ownership data requested?</t>
  </si>
  <si>
    <t>Is beneficial ownership data disclosed?</t>
  </si>
  <si>
    <t>Is beneficial ownership data disclosed by applicants and bidders?</t>
  </si>
  <si>
    <t>MSG assessment of disclosures</t>
  </si>
  <si>
    <t>Quality assurances for data reliability</t>
  </si>
  <si>
    <t>Names of stock exchanges for publicly-listed companies</t>
  </si>
  <si>
    <t>Is information on legal owners disclosed?</t>
  </si>
  <si>
    <t>Company register (legal ownership registry)</t>
  </si>
  <si>
    <t>Beneficial ownership registry</t>
  </si>
  <si>
    <t>Requirement 2.6: State participation</t>
  </si>
  <si>
    <t>Objective of Requirement 2.6</t>
  </si>
  <si>
    <t>Progress towards the objective of the requirement, to ensure an effective mechanism for transparency and accountability for well-governed SOEs and state participation more broadly through a public understanding of whether SOEs’ management is undertaken in accordance with the relevant regulatory framework. This information provides the basis for continuous improvements in the SOE’s contribution to the national economy, whether financially, economically or socially.</t>
  </si>
  <si>
    <t>Is Requirement 2.6 applicable in the period under review?</t>
  </si>
  <si>
    <t>Applicability</t>
  </si>
  <si>
    <t>Does the government report how it participates in the extractive sector?</t>
  </si>
  <si>
    <t>Statutory financial relations</t>
  </si>
  <si>
    <t>Where are the statutory rules and practices regarding SOEs' financial relations with government described?</t>
  </si>
  <si>
    <t>Where are the statutory rules and practices regarding SOEs' entitlements to transfers from government described?</t>
  </si>
  <si>
    <t>Where are the statutory rules and practices regarding SOEs' distribution of profits described?</t>
  </si>
  <si>
    <t>Where are the statutory rules and practices regarding SOEs' ability to retain earnings described?</t>
  </si>
  <si>
    <t>Where are the statutory rules and practices regarding SOEs' reinvestments described?</t>
  </si>
  <si>
    <t>Where are the statutory rules and practices regarding SOEs' third-party financing described?</t>
  </si>
  <si>
    <t>Financial relations in practice</t>
  </si>
  <si>
    <t>References to state-owned enterprises portals or company website(s), for example as stated in the Report (Add rows if several SOEs)</t>
  </si>
  <si>
    <t>References to state-owned enterprises or company Audited Financial Statement (Add rows if several SOEs)</t>
  </si>
  <si>
    <t>State ownership</t>
  </si>
  <si>
    <t>Where is information on state and SOE equity in extractive companies publicly disclosed?</t>
  </si>
  <si>
    <t>Where is information on the terms attached to state and SOE equity in extractive companies publicly disclosed?</t>
  </si>
  <si>
    <t>Where is information on state and SOE participating interests in extractive projects publicly disclosed?</t>
  </si>
  <si>
    <t>Where is information on the terms attached to state and SOE participating interests in extractive projects publicly disclosed?</t>
  </si>
  <si>
    <t>Loans and guarantees</t>
  </si>
  <si>
    <t>Where are loans and loan guarantees from the state to extractive companies and projects disclosed?</t>
  </si>
  <si>
    <t>Where are loans and loan guarantees from SOEs to extractive companies and projects disclosed?</t>
  </si>
  <si>
    <t>Corporate governance</t>
  </si>
  <si>
    <t>Where is corporate governance information on SOEs publicly disclosed?</t>
  </si>
  <si>
    <t>Requirement 3.1: Exploration activities</t>
  </si>
  <si>
    <t>Objective of Requirement 3.1</t>
  </si>
  <si>
    <t>Progress towards the objective of the requirement, to ensure public access to an overview of the extractive sector in the country and its potential, including recent, ongoing and planned significant exploration activities.</t>
  </si>
  <si>
    <t>Overview of the extractive industries</t>
  </si>
  <si>
    <t>Overview of key companies in the extractive industries</t>
  </si>
  <si>
    <t>Overview of significant exploration activities</t>
  </si>
  <si>
    <t>Requirement 3.2: Production data</t>
  </si>
  <si>
    <t>Objective of Requirement 3.2</t>
  </si>
  <si>
    <t>Progress towards the objective of the requirement, to ensure public understanding of extractive commodity(ies) production levels and the valuation of extractive commodity output, as a basis for addressing production-related issues in the extractive industries.</t>
  </si>
  <si>
    <t>Is Requirement 3.2 applicable in the period under review?</t>
  </si>
  <si>
    <t>(Harmonised System Codes)</t>
  </si>
  <si>
    <t>Disclosure of production volumes</t>
  </si>
  <si>
    <t>Disclosure of production values</t>
  </si>
  <si>
    <t>Crude oil (2709), volume</t>
  </si>
  <si>
    <t>Sm3</t>
  </si>
  <si>
    <t>USD</t>
  </si>
  <si>
    <t>Natural gas (2711), volume</t>
  </si>
  <si>
    <t>Sm3 o.e.</t>
  </si>
  <si>
    <t>oz</t>
  </si>
  <si>
    <t>Coal (2701), volume</t>
  </si>
  <si>
    <t>Tonnes</t>
  </si>
  <si>
    <t>Add commodities here, volume</t>
  </si>
  <si>
    <t xml:space="preserve">Requirement 3.3: Export data </t>
  </si>
  <si>
    <t>Objective of Requirement 3.3</t>
  </si>
  <si>
    <t>Progress towards the objective of the requirement, to ensure public understanding of extractive commodity(ies) export levels and the valuation of extractive commodity exports, as a basis for addressing export-related issues in the extractive industries.</t>
  </si>
  <si>
    <t>Is Requirement 3.3 applicable in the period under review?</t>
  </si>
  <si>
    <t>Disclosure of export volumes</t>
  </si>
  <si>
    <t>Disclosure of export values</t>
  </si>
  <si>
    <t>Requirement 4.1: Comprehensive disclosure of taxes and revenues</t>
  </si>
  <si>
    <t>Objective of Requirement 4.1</t>
  </si>
  <si>
    <t>Progress towards the objective of the requirement, to ensure comprehensive disclosures of company payments and government revenues from oil, gas and mining as the basis for a detailed public understanding of the contribution of the extractive industries to government revenues.</t>
  </si>
  <si>
    <t>Does the government fully disclose extractive sector revenues by revenue stream?</t>
  </si>
  <si>
    <t>Are MSG decisions on the materiality threshold for revenue streams publicly available?</t>
  </si>
  <si>
    <t>Are MSG decisions on materiality thresholds for companies publicly available?</t>
  </si>
  <si>
    <t>Are the revenue streams considered material are publicly listed and described?</t>
  </si>
  <si>
    <t>Have the revenue streams listed in Requirement 4.1.c been considered? Where the MSG has agreed to exclude certain revenue streams from the scope of EITI disclosures, are the rationale for their exclusion, and their values, clearly documented?</t>
  </si>
  <si>
    <t>Has the MSG identified the companies making material payments?</t>
  </si>
  <si>
    <t>Have all material companies fully reported all payments in accordance with the materiality definition?</t>
  </si>
  <si>
    <t>Has the MSG identified the government entities receiving material revenues?</t>
  </si>
  <si>
    <t>Have all material government entities fully reported all receipts in accordance with the materiality definition?</t>
  </si>
  <si>
    <t>Has the government fully reported all revenues, including any revenues below the materiality thresholds? Note: for revenues related to revenue streams below the materiality threshold, this information can be provided in aggregate, if accompanied by an explanation of which precise revenue streams are included in the aggregate.</t>
  </si>
  <si>
    <t>Where companies or government entities paying or receiving material revenues have not submitted reporting templates, or have not fully disclosed all the payments and revenues, have public disclosures documented these issues and included an assessment of the impact on the comprehensiveness of the report?</t>
  </si>
  <si>
    <t>Reconciliation coverage</t>
  </si>
  <si>
    <t>Have the companies making material payments to government publicly disclosed their audited financial statements, or the main items (i.e. balance sheet, profit/loss statement, cash flows) where financial statements are not available?</t>
  </si>
  <si>
    <t xml:space="preserve">#4.1 (Reporting entities) covers lists reporting entities (Government agencies, companies and projects) and related information. </t>
  </si>
  <si>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</si>
  <si>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</si>
  <si>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t>3.Fill the Reporting Companies' list, beginning with first column "Full Company name". Please fill out as directed, completing every column for each row before beginning the next.</t>
  </si>
  <si>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</si>
  <si>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t>#4.1 Reporting entities</t>
  </si>
  <si>
    <t>Please provide a list of all reporting entities, alongside relevant information</t>
  </si>
  <si>
    <t>Reporting government entities list</t>
  </si>
  <si>
    <t>Full name of agency</t>
  </si>
  <si>
    <t>Agency type</t>
  </si>
  <si>
    <t>ID number (if applicable)</t>
  </si>
  <si>
    <t>Submitted reporting templates?</t>
  </si>
  <si>
    <t>Adhered to MSG's quality assurances?</t>
  </si>
  <si>
    <t>Total reported</t>
  </si>
  <si>
    <t>&lt; Yes / No / Partially &gt;</t>
  </si>
  <si>
    <t>&lt;Use Legal Entity Identifier if available&gt;</t>
  </si>
  <si>
    <t xml:space="preserve">State-owned enterprises &amp; public corporations </t>
  </si>
  <si>
    <t>Local government</t>
  </si>
  <si>
    <t>Add new rows as necessary, right click the row number to the left and select "Insert"</t>
  </si>
  <si>
    <t>Reporting companies' list</t>
  </si>
  <si>
    <t>Company ID references</t>
  </si>
  <si>
    <t>Full company name</t>
  </si>
  <si>
    <t>Company type</t>
  </si>
  <si>
    <t>Company ID number</t>
  </si>
  <si>
    <t>Sector</t>
  </si>
  <si>
    <t>Commodities (comma-separated)</t>
  </si>
  <si>
    <t xml:space="preserve">Stock exchange listing or company website </t>
  </si>
  <si>
    <t>Audited financial statement (or balance sheet, cash flows, profit/loss statement if unavailable)</t>
  </si>
  <si>
    <t>Payments to Governments Report</t>
  </si>
  <si>
    <t>Private</t>
  </si>
  <si>
    <t>Oil, Gas, Condensates</t>
  </si>
  <si>
    <t>Mining</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</si>
  <si>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</si>
  <si>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</si>
  <si>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</si>
  <si>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</si>
  <si>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</si>
  <si>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</si>
  <si>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</si>
  <si>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</si>
  <si>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</si>
  <si>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</si>
  <si>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Not applicable</t>
  </si>
  <si>
    <t>&lt; XXX &gt;</t>
  </si>
  <si>
    <t>Production</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</si>
  <si>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</si>
  <si>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t>Summary data template</t>
  </si>
  <si>
    <t>#4.1 (Government revenues)  contains comprehensive data on government revenues per revenue stream, according to GFSM classification.</t>
  </si>
  <si>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government entity)</t>
    </r>
  </si>
  <si>
    <r>
      <t xml:space="preserve">2. Enter the name of the </t>
    </r>
    <r>
      <rPr>
        <b/>
        <i/>
        <sz val="11"/>
        <rFont val="Franklin Gothic Book"/>
        <family val="2"/>
      </rPr>
      <t>receiving Government entity</t>
    </r>
    <r>
      <rPr>
        <i/>
        <sz val="11"/>
        <rFont val="Franklin Gothic Book"/>
        <family val="2"/>
      </rPr>
      <t>.</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</si>
  <si>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</si>
  <si>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</si>
  <si>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</si>
  <si>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</si>
  <si>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</si>
  <si>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</si>
  <si>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</si>
  <si>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</si>
  <si>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</si>
  <si>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</si>
  <si>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</si>
  <si>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</si>
  <si>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</si>
  <si>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</si>
  <si>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</si>
  <si>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</si>
  <si>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</si>
  <si>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Extraordinary taxes on income, profits and capital gains (1112E2)</t>
  </si>
  <si>
    <r>
      <t>GFS, or Government Finance Statistics, is an international framework for categorising revenue streams so they are comparable across countries and time-periods. See full framework example below. The framework used below has been develo</t>
    </r>
    <r>
      <rPr>
        <i/>
        <sz val="11"/>
        <color rgb="FFFF0000"/>
        <rFont val="Franklin Gothic Book"/>
        <family val="2"/>
      </rPr>
      <t>p</t>
    </r>
    <r>
      <rPr>
        <i/>
        <sz val="11"/>
        <color theme="1"/>
        <rFont val="Franklin Gothic Book"/>
        <family val="2"/>
      </rPr>
      <t>ed by the IMF and EITI International Secretariat.
The letter E in the GFS codes means that these are codes only used for revenues from extractives companies. The digits to the right were specifically designed for extractive sector companies.</t>
    </r>
  </si>
  <si>
    <t>Royalties (1415E1)</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</si>
  <si>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</si>
  <si>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</si>
  <si>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</si>
  <si>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</si>
  <si>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</si>
  <si>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PAYE</t>
  </si>
  <si>
    <t>Revenue authority</t>
  </si>
  <si>
    <t>Withholding tax</t>
  </si>
  <si>
    <t>Total</t>
  </si>
  <si>
    <t>Comment 3</t>
  </si>
  <si>
    <t>Please include comments here.</t>
  </si>
  <si>
    <t>Comment 4</t>
  </si>
  <si>
    <t>Comment 5</t>
  </si>
  <si>
    <r>
      <rPr>
        <b/>
        <sz val="11"/>
        <color rgb="FF000000"/>
        <rFont val="Franklin Gothic Book"/>
        <family val="2"/>
      </rPr>
      <t xml:space="preserve">#4.1 (Company data)  </t>
    </r>
    <r>
      <rPr>
        <sz val="11"/>
        <color rgb="FF000000"/>
        <rFont val="Franklin Gothic Book"/>
        <family val="2"/>
      </rPr>
      <t xml:space="preserve">contains company- and project-level data per revenue stream. </t>
    </r>
  </si>
  <si>
    <t>How to fill this sheet:</t>
  </si>
  <si>
    <r>
      <t>1. Enter</t>
    </r>
    <r>
      <rPr>
        <b/>
        <i/>
        <sz val="11"/>
        <color theme="1"/>
        <rFont val="Franklin Gothic Book"/>
        <family val="2"/>
      </rPr>
      <t xml:space="preserve"> company</t>
    </r>
    <r>
      <rPr>
        <i/>
        <sz val="11"/>
        <color theme="1"/>
        <rFont val="Franklin Gothic Book"/>
        <family val="2"/>
      </rPr>
      <t xml:space="preserve"> name from drop-down menu</t>
    </r>
  </si>
  <si>
    <r>
      <t xml:space="preserve">2. Enter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</si>
  <si>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</si>
  <si>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</si>
  <si>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 xml:space="preserve">, </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</si>
  <si>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</si>
  <si>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</si>
  <si>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</si>
  <si>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</si>
  <si>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</si>
  <si>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</si>
  <si>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</si>
  <si>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</si>
  <si>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</si>
  <si>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</si>
  <si>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</si>
  <si>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Has the company provided the required quality assurances for its disclosures?</t>
  </si>
  <si>
    <t>No</t>
  </si>
  <si>
    <t>Requirement 4.2: In-kind revenues</t>
  </si>
  <si>
    <t>Objective of Requirement 4.2</t>
  </si>
  <si>
    <t>Progress towards the objective of the requirement, to ensure transparency in the sale of in-kind revenues of minerals, oil and gas to allow the public to assess whether the sales values correspond to market values and ensure the traceability of the proceeds from the sale of those commodities to the national Treasury.</t>
  </si>
  <si>
    <t>Is Requirement 4.2 applicable in the period under review?</t>
  </si>
  <si>
    <t>Were the proceeds of the sales of the state's in-kind revenues considered material by the MSG in the period under review?</t>
  </si>
  <si>
    <t>Does the government disclose data on in-kind revenues and sales of state share of production?</t>
  </si>
  <si>
    <t>If yes, what was the volume received?</t>
  </si>
  <si>
    <t>If yes, what was sold?</t>
  </si>
  <si>
    <t>If yes, do disclosures include payments related to swap agreements and resource-backed loans, where applicable?</t>
  </si>
  <si>
    <t>If yes, has the MSG considered whether disclosures should be broken down by individual sale, type of product and price?</t>
  </si>
  <si>
    <t>If yes, do public disclosures include information such as the type of product, price, market and sale volume, ownership of the product sold and nature of contract?</t>
  </si>
  <si>
    <t>If yes, do public disclosures include description of the process for selecting the buying companies, the technical and financial criteria used to make the selection, the list of selected buying companies, any material deviations from the applicable legal and regulatory framework governing the selection of buying companies, and the related sales agreements?</t>
  </si>
  <si>
    <t>If yes, have companies buying oil, gas and minerals from the state, including state-owned enterprises (or appointed third parties), disclosed volumes received from the state or state-owned enterprise and payments made for the purchase of oil, gas and solid minerals?</t>
  </si>
  <si>
    <t>If yes, has the MSG considered the reliability of data on in-kind revenues and considered further efforts to address any gaps, inconsistencies and irregularities in the information disclosed in accordance with Requirement 4.9?</t>
  </si>
  <si>
    <t>If yes, what was the total revenue transferred to the state from the proceeds of oil, gas and minerals sold?</t>
  </si>
  <si>
    <t>Requirement 4.3: Infrastructure provisions and barter arrangements</t>
  </si>
  <si>
    <t>Objective of Requirement 4.3</t>
  </si>
  <si>
    <t xml:space="preserve">Progress towards the objective of the requirement, to ensure public understanding of infrastructure provisions and barter-type arrangements, which provide a significant share of government benefits from an extractive project, that is commensurate with other cash-based company payments and government revenues from oil, gas and mining, as a basis for comparability to conventional agreements.  </t>
  </si>
  <si>
    <t>Is Requirement 4.3 applicable in the period under review?</t>
  </si>
  <si>
    <t>Does the government disclose information on barter and infrastructure agreements?</t>
  </si>
  <si>
    <t>If yes, do public disclosures provide an explanation of key terms of the agreements?</t>
  </si>
  <si>
    <t>If yes, do public disclosures provide an explanation of the resources which have been pledged by the state under these agreements?</t>
  </si>
  <si>
    <t>If yes, what was the total value of the resources which have been pledged by the state under these agreements?</t>
  </si>
  <si>
    <t>If yes, do public disclosures provide an explanation of the value of the balancing benefit stream (e.g. infrastructure works) under these agreements?</t>
  </si>
  <si>
    <t>If yes, what was the total value of the balancing benefit stream (e.g. infrastructure works) under these agreements?</t>
  </si>
  <si>
    <t>If yes, do public disclosures provide an explanation of materiality of these agreements relative to conventional contracts?</t>
  </si>
  <si>
    <t>Has the MSG agreed a procedure to address data quality and assurance of the information set out above, in accordance with Requirement 4.9?</t>
  </si>
  <si>
    <t>Requirement 4.4: Transportation revenues</t>
  </si>
  <si>
    <t>Objective of Requirement 4.4</t>
  </si>
  <si>
    <t>Progress towards the objective of the requirement, to ensure transparency in government and SOE revenues from the transit of oil, gas and minerals as a basis for promoting greater accountability in extractive commodity transportation arrangements involving the state or SOEs.</t>
  </si>
  <si>
    <t>Is Requirement 4.4 applicable in the period under review?</t>
  </si>
  <si>
    <t>Does the government disclose information on transportation revenues?</t>
  </si>
  <si>
    <t>If yes, have these revenue flows  been fully disclosed to levels of disaggregation commensurate with other payments and revenues streams (4.7), with appropriate attention to data quality (4.9)?</t>
  </si>
  <si>
    <t>If yes, what was the total revenues received from transportation of commodities?</t>
  </si>
  <si>
    <t>If yes, has EITI implementation covered additional disclosures in accordance with Requirement 4.4.i-v?</t>
  </si>
  <si>
    <t>If no, has the MSG documented and explained the barriers to provision of this information and any government plans to overcome these barriers?</t>
  </si>
  <si>
    <t>Requirement 4.5: Transactions between SOEs and government entities</t>
  </si>
  <si>
    <t>Objective of Requirement 4.5</t>
  </si>
  <si>
    <t>Progress towards the objective of the requirement, to ensure the traceability of payments and transfers involving SOEs and strengthen public understanding of whether revenues accruable to the state are effectively transferred to the state and of the level of state financial support for SOEs.</t>
  </si>
  <si>
    <t>Is Requirement 4.5 applicable in the period under review?</t>
  </si>
  <si>
    <t>Does the government disclose information on SOE transactions?</t>
  </si>
  <si>
    <t>If yes, are company payments to SOEs considered material by the MSG?</t>
  </si>
  <si>
    <t>If yes, what were the total revenues received from companies by SOEs?</t>
  </si>
  <si>
    <t>If yes, are government transfers to SOEs considered material by the MSG?</t>
  </si>
  <si>
    <r>
      <t>If yes, what w</t>
    </r>
    <r>
      <rPr>
        <i/>
        <sz val="11"/>
        <color rgb="FFFF0000"/>
        <rFont val="Franklin Gothic Book"/>
        <family val="2"/>
      </rPr>
      <t>e</t>
    </r>
    <r>
      <rPr>
        <i/>
        <sz val="11"/>
        <rFont val="Franklin Gothic Book"/>
        <family val="2"/>
      </rPr>
      <t>re the total revenues received from government by SOEs?</t>
    </r>
  </si>
  <si>
    <t>If yes, are SOEs transfers to government considered material by the MSG?</t>
  </si>
  <si>
    <t>If yes, what were the total revenues received by government from SOEs?</t>
  </si>
  <si>
    <t>If yes, has the MSG demonstrated that the disclosures above are comprehensive and reliable?</t>
  </si>
  <si>
    <t>Requirement 4.6: Subnational direct payments</t>
  </si>
  <si>
    <t>Objective of Requirement 4.6</t>
  </si>
  <si>
    <t>Progress towards the objective of the requirement, to enable stakeholders to gain an understanding of benefits that accrue to local governments through transparency in companies’ direct payments to subnational entities and to strengthen public oversight of subnational governments’ management of their internally-generated extractive revenues.</t>
  </si>
  <si>
    <t>Is Requirement 4.6 applicable in the period under review?</t>
  </si>
  <si>
    <t>Does the government disclose information on direct subnational payments?</t>
  </si>
  <si>
    <t>If yes, what was the total sub-national revenues received?</t>
  </si>
  <si>
    <t>If yes, are there public disclosures by all companies of their material direct subnational payments?</t>
  </si>
  <si>
    <t>If yes, are there public disclosures by all local government units of material revenues collected from companies' direct subnational payments?</t>
  </si>
  <si>
    <t xml:space="preserve">If yes, has the MSG agreed a procedure to address data quality and assurance on subnational payments, in accordance with Requirement 4.9? </t>
  </si>
  <si>
    <t>Requirement 4.7: Level of disaggregation</t>
  </si>
  <si>
    <t>Objective of Requirement 4.7</t>
  </si>
  <si>
    <t>Progress towards the objective of the requirement, to ensure disaggregation in public disclosures of company payments and government revenues from oil, gas and mining that enables the public to assess the extent to which the government can monitor its revenue receipts as defined by its legal and fiscal framework, and that the government receives what it ought to from each individual extractive project.</t>
  </si>
  <si>
    <t>Are public disclosures of financial data (on material company payments and government revenues) disaggregated by individual company, government entity and revenue stream?</t>
  </si>
  <si>
    <t>Has the MSG documented which forms of legal agreements constitute a project, in accordance with to the definition in Requirement 4.7?</t>
  </si>
  <si>
    <t>Has the MSG documented which legal agreements are substantially interconnected or overarching?</t>
  </si>
  <si>
    <t>Has the MSG documented which revenue streams are imposed or levied at the level of the legal agreements, not at a company level?</t>
  </si>
  <si>
    <t>Has the MSG ensured that the relevant revenue data is disaggregated by individual project?</t>
  </si>
  <si>
    <t>What percentage of revenues levied by project has been reported by project?</t>
  </si>
  <si>
    <t>Requirement 4.8: Data timeliness</t>
  </si>
  <si>
    <t>Objective of Requirement 4.8</t>
  </si>
  <si>
    <t>Progress towards the objective of the requirement, to ensure that public disclosures of company payments and government revenues from oil, gas and mining are sufficiently timely to be relevant to inform public debate and policy-making.</t>
  </si>
  <si>
    <t>Data timeliness (no. of years from fiscal year end to publication)</t>
  </si>
  <si>
    <t>Has the MSG approved the period for reporting?</t>
  </si>
  <si>
    <t>Are there any plans by the MSG to improve the timeliness of EITI data disclosures?</t>
  </si>
  <si>
    <t>Requirement 4.9: Data quality</t>
  </si>
  <si>
    <t>Objective of Requirement 4.9</t>
  </si>
  <si>
    <t>Progress towards the objective of the requirement, to ensure that appropriate measures have been taken to ensure the reliability of disclosures of company payments and government revenues from oil, gas and mining. The aim is for the EITI to contribute to strengthening routine government and company audit and assurance systems and practices and ensure that stakeholders can have confidence in the reliability of the financial data on payments and revenues.</t>
  </si>
  <si>
    <t>Does government routinely disclose financial data from Requirement 4.1 (full disclosure of revenue streams for both government and companies) of the EITI Standard?</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</si>
  <si>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</si>
  <si>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</si>
  <si>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</si>
  <si>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</si>
  <si>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</si>
  <si>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t>Has the MSG applied a procedure for disclosures in accordance with the standard procedures endorsed by the EITI Board?</t>
  </si>
  <si>
    <t>If yes, has the MSG agreed on reporting templates?</t>
  </si>
  <si>
    <t>If yes, has the MSG undertaken a review of the audit and assurance procedures in companies and government entities participating in EITI reporting?</t>
  </si>
  <si>
    <t>If yes, has the MSG agreed on the assurances to be provided by the participating companies and government entities to assure the credibility of the data, including the types of assurances to be provided, the options considered and the rationale for the agreed assurances?</t>
  </si>
  <si>
    <t>If yes, has the MSG agreed on appropriate provisions for safeguarding confidential information?</t>
  </si>
  <si>
    <t xml:space="preserve">If yes, have the names of companies that did not provide the required quality assurances for their EITI disclosures been published, including the materiality of each company's payments to government? </t>
  </si>
  <si>
    <t>If yes, is there a summary of the key findings from the assessment of the comprehensiveness and reliability of the data disclosed by companies and government entities in the public domain?</t>
  </si>
  <si>
    <t>If yes, has any non-financial (contextual) information been clearly sourced?</t>
  </si>
  <si>
    <t>Has the EITI Board have approved that the MSG deviates from the standard procedures of Requirement 4.9.b (based on application to deviate from standard procedures and Board decision of approval)?</t>
  </si>
  <si>
    <t>If yes, is there public documentation that the rationale for deviating from the standard procedures continues to be applicable?</t>
  </si>
  <si>
    <t>If yes, is there public disclosure of the data required by the EITI Standard in requisite detail?</t>
  </si>
  <si>
    <t>If yes, are public disclosures of financial data subject to credible, independent audits, applying international standards?</t>
  </si>
  <si>
    <t>If yes, is there sufficient data retention of historical data?</t>
  </si>
  <si>
    <t>Requirement 5.1: Distribution of revenues</t>
  </si>
  <si>
    <t>Objective of Requirement 5.1</t>
  </si>
  <si>
    <t>Progress towards the objective of the requirement, to ensure the traceability of extractive revenues to the national budget and ensure the same level of transparency and accountability for extractive revenues that are not recorded in the national budget.</t>
  </si>
  <si>
    <t>Does the government publicly clarify whether all extractive sector revenues are recorded in the national budget (i.e. enter the government's consolidated / single-treasury account)?</t>
  </si>
  <si>
    <t>Does the government publicly disclose the specific types of revenues that are not recorded in the budget?</t>
  </si>
  <si>
    <t>Does the government publicly disclose the value of revenues are not recorded in the budget?</t>
  </si>
  <si>
    <t>Is there a public explanation of the allocation of revenues to extra-budgetary entities, such as development or sovereign wealth funds?</t>
  </si>
  <si>
    <t>Are financial reports explaining the allocation of revenues to extra-budgetary entities, such as development or sovereign wealth funds, publicly accessible?</t>
  </si>
  <si>
    <t>Is there a public explanation of the allocation of extractive revenues collected by a government entity, or on behalf of the government (e.g. by an SOE), that are retained by that entity and not recorded in the national or subnational budget?</t>
  </si>
  <si>
    <t>Are financial reports explaining the allocation of extractive revenues collected by a government entity, or on behalf of the government (e.g. by an SOE), that are retained by that entity and not recorded in the national or subnational budget?</t>
  </si>
  <si>
    <t>Are there references to any national revenue classification systems or international data standards in the public domain?</t>
  </si>
  <si>
    <t>Requirement 5.2: Subnational transfers</t>
  </si>
  <si>
    <t>Objective of Requirement 5.2</t>
  </si>
  <si>
    <t>Progress towards the objective of the requirement, to enable stakeholders at the local level to assess whether the transfer and management of subnational transfers of extractive revenues are in line with statutory entitlements.</t>
  </si>
  <si>
    <t>Is Requirement 5.2 applicable in the period under review?</t>
  </si>
  <si>
    <t>Revenue-sharing mechanism 1</t>
  </si>
  <si>
    <t>Does the government disclose information on Subnational transfers?</t>
  </si>
  <si>
    <t xml:space="preserve">If yes, are there public disclosures of the statutory revenue-sharing formula? </t>
  </si>
  <si>
    <t>If yes, is information on how much the government should have transferred according to the revenue sharing formula to each of the relevant local governments publicly disclosed?</t>
  </si>
  <si>
    <t>If yes, is information on how much the government actually transferred in practice to each of the relevant local governments publicly disclosed?</t>
  </si>
  <si>
    <t>Revenue-sharing mechanism 2</t>
  </si>
  <si>
    <t>Has the MSG agreed a procedure to address data quality and assurance of information on such transfers, in accordance with Requirement 4.9?</t>
  </si>
  <si>
    <t>Has the MSG reported on how extractive revenues earmarked for specific programmes or investments at the subnational level are managed, and actual disbursements?</t>
  </si>
  <si>
    <t>Has the MSG provided recommendations to improve the revenue sharing mechanism, ensure the traceability of shares of extractive revenues at the local level, strengthen the management of extractive revenues at the local level, and improve the accessibility of and timeliness of such information?</t>
  </si>
  <si>
    <t>Requirement 5.3: Additional information on revenue management and expenditures</t>
  </si>
  <si>
    <t>Objective of Requirement 5.3</t>
  </si>
  <si>
    <t>Progress towards the objective of the requirement, to strengthen public oversight of the management of extractive revenues, the use of extractives revenues to fund specific public expenditures and the assumptions underlying the budget process.</t>
  </si>
  <si>
    <t>Does the government disclose whether any extractive sector revenues are earmarked (i.e. pinned to specific uses, programmes, geographical zones)? - add rows if several</t>
  </si>
  <si>
    <t xml:space="preserve">Does the government disclose a description of the country’s budget and audit processes? </t>
  </si>
  <si>
    <t>Does the government disclose publicly available information about budgets and 
expenditures? - add rows if several</t>
  </si>
  <si>
    <t>Requirement 6.1: Social and environmental expenditures</t>
  </si>
  <si>
    <t>Objective of Requirement 6.1</t>
  </si>
  <si>
    <t xml:space="preserve">Progress towards the objective of the requirement, to enable public understanding of extractive companies’ social and environmental contributions and provide a basis for assessing extractive companies’s compliance with their legal and contractual obligations to undertake social and environmental expenditures. </t>
  </si>
  <si>
    <t>Is Requirement 6.1 applicable in the period under review?</t>
  </si>
  <si>
    <t>Social expenditures</t>
  </si>
  <si>
    <t>Does the government disclose information on social expenditures?</t>
  </si>
  <si>
    <t>If yes, what was the total mandatory social expenditures received?</t>
  </si>
  <si>
    <t>If yes, what was the total voluntary social expenditures received?</t>
  </si>
  <si>
    <t>Have government's public disclosures of mandatory social expenditures been disaggregated by payment type, company, between cash and in-kind and include information on the nature of in-kind expenditures and the identity of any non-government beneficiaries?</t>
  </si>
  <si>
    <t>If yes, have mandatory social expenditures been disclosed, with appropriate attention to data quality in accordance with Requirement 4.9?</t>
  </si>
  <si>
    <t>Do companies disclose information on social expenditures?</t>
  </si>
  <si>
    <t>If yes, what was the total mandatory social expenditures paid?</t>
  </si>
  <si>
    <t>If yes, what was the total voluntary social expenditures paid?</t>
  </si>
  <si>
    <t>Have companies' public disclosures of mandatory social expenditures been disaggregated by payment type, company, between cash and in-kind and include information on the nature of in-kind expenditures and the identity of any non-government beneficiaries?</t>
  </si>
  <si>
    <t>Environmental payments</t>
  </si>
  <si>
    <t>Does the government disclose information on environmental payments?</t>
  </si>
  <si>
    <t>If yes, what was the total mandatory environmental payments?</t>
  </si>
  <si>
    <t>If yes, what was the total voluntary environmental payments?</t>
  </si>
  <si>
    <t>If yes, have mandatory environmental expenditures been disclosed, with appropriate attention to data quality in accordance with Requirement 4.9?</t>
  </si>
  <si>
    <t>Requirement 6.2: SOE quasi-fiscal expenditures</t>
  </si>
  <si>
    <t>Objective of Requirement 6.2</t>
  </si>
  <si>
    <t xml:space="preserve">Progress towards the objective of the requirement, to ensure transparency and accountability in the management of extractive-funded state-owned enterprise expenditures on behalf of the government that are not reflected in the national budget. </t>
  </si>
  <si>
    <t>Is Requirement 6.2 applicable in the period under review?</t>
  </si>
  <si>
    <t>Quasi-fiscal expenditures type 1</t>
  </si>
  <si>
    <t>Does the government or SOEs disclose information on quasi-fiscal expenditures?</t>
  </si>
  <si>
    <t>If yes, what was the total value of quasi-fiscal expenditures performed by SOEs?</t>
  </si>
  <si>
    <t>If yes, were public disclosures of quasi-fiscal expenditures disaggregated to levels commensurate with Requirement 4.7?</t>
  </si>
  <si>
    <t>If yes, were public disclosures of quasi-fiscal expenditures comprehensive?</t>
  </si>
  <si>
    <t>If yes, were quasi-fiscal expenditures publicly disclosed with appropriate attention to data quality in accordance with Requirement 4.9?</t>
  </si>
  <si>
    <t>Quasi-fiscal expenditures type 2</t>
  </si>
  <si>
    <t>Requirement 6.3: Contribution of the extractive sector to the economy</t>
  </si>
  <si>
    <t>Objective of Requirement 6.3</t>
  </si>
  <si>
    <t>Progress towards the objective of the requirement, to ensure a public understanding of the extractive industries’ contribution to the national economy and the level of natural resource dependency in the economy.</t>
  </si>
  <si>
    <t>Does the government disclose information on the contribution of the extractive industries to the economy?</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</si>
  <si>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</si>
  <si>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</si>
  <si>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</si>
  <si>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</si>
  <si>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</si>
  <si>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</si>
  <si>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</si>
  <si>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</si>
  <si>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</si>
  <si>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</si>
  <si>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</si>
  <si>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</si>
  <si>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</si>
  <si>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</si>
  <si>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t>Does the government disclose information on the location of the major extractive activities in the country?</t>
  </si>
  <si>
    <t>Requirement 6.4: Environmental impact</t>
  </si>
  <si>
    <t>Objective of Requirement 6.4</t>
  </si>
  <si>
    <t>Progress towards the objective of the requirement, to provide a basis for stakeholders to assess the adequacy of the regulatory framework and monitoring efforts to manage the environmental impact of extractive industries, and to assess extractive companies’ adherence to environmental obligations.</t>
  </si>
  <si>
    <t>Is Requirement 6.4 applicable in the period under review?</t>
  </si>
  <si>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</si>
  <si>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</si>
  <si>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</si>
  <si>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t>Mareike Goehler-Robus</t>
  </si>
  <si>
    <t>German EITI Secretariat</t>
  </si>
  <si>
    <t>secretariat@d-eiti.de</t>
  </si>
  <si>
    <t>Germany</t>
  </si>
  <si>
    <t>Partially</t>
  </si>
  <si>
    <t>Grant Thornton AG Wirtschaftsprüfungsgesellschaft Düsseldorf</t>
  </si>
  <si>
    <t xml:space="preserve">The government does not systematically discolose EITI data at a single location. However, the reporting portal of the D-EITI (rohstofftransparenz.de) functions as clearing house for D-EITI relevant data. </t>
  </si>
  <si>
    <t>https://d-eiti.de/Downloads/5.%20D-EITI%20Bericht.pdf</t>
  </si>
  <si>
    <t>https://rohstofftransparenz.de/en/download/</t>
  </si>
  <si>
    <t>The reporting portal is updated  continuously</t>
  </si>
  <si>
    <t>https://www.govdata.de/
http://www.rohstofftransparenz.de/</t>
  </si>
  <si>
    <t>https://www.d-eiti.de/wp-content/uploads/2016/12/2016-10-21-D-EITI-Open-Data-Konzept-finale-Version_EN.pdf</t>
  </si>
  <si>
    <t>Yes, through EITI reporting</t>
  </si>
  <si>
    <t xml:space="preserve">D-EITI Report, Ch.10, iii, Identification of government agencies: [explanation] Due to the federal structure of the administration in Germany no central recording of the relevant cash flows is possible. The responsible individual government agencies are located at the regional and municipal level. </t>
  </si>
  <si>
    <t xml:space="preserve">D-EITI Report, Ch. 10, Figure 9, Participating companies and/or groups of companies per sector. </t>
  </si>
  <si>
    <t>EUR</t>
  </si>
  <si>
    <t>(average exchange rate for 2020)</t>
  </si>
  <si>
    <t>https://www.irs.gov/individuals/international-taxpayers/yearly-average-currency-exchange-rates</t>
  </si>
  <si>
    <t>not applicable</t>
  </si>
  <si>
    <t>www.transparenzregister.de</t>
  </si>
  <si>
    <t>EITI reporting</t>
  </si>
  <si>
    <t>Lignite (2702), volume</t>
  </si>
  <si>
    <t>Salt and pure sodium chloride (2501), volume</t>
  </si>
  <si>
    <t>Other clays (2508), volume</t>
  </si>
  <si>
    <t>Kaolin (2507), volume</t>
  </si>
  <si>
    <t>Quartz (2506), volume</t>
  </si>
  <si>
    <t>Natural sands (2505), volume</t>
  </si>
  <si>
    <t>Other (2617), volume</t>
  </si>
  <si>
    <t>Granite (2516), volume</t>
  </si>
  <si>
    <t>Limestone (2521), volume</t>
  </si>
  <si>
    <t>systematically disclosed</t>
  </si>
  <si>
    <t>https://www-genesis.destatis.de/genesis/online</t>
  </si>
  <si>
    <t>German crude oil (Erdöl) production in 2020 was approximately 1.9 million tonnes. As in the case of hard coal, the BGR again used the average 2020 cross-border
prices as a basis for estimating the value of crude oil production at €528 million.</t>
  </si>
  <si>
    <t>2020 saw 5.7 billion m³ of natural gas (Erdgas) (incl. petroleum gas) extracted from sites in nine German Federal States. As in the case of crude oil, the BGR again used the average 2020  cross-border prices as a basis for estimating the value of natural gas production at €610 million.</t>
  </si>
  <si>
    <t>At 107.4 million tonnes, lignite (Braunkohle) extraction decreased. According to the estimate of the BGR, this corresponds to a value of €1,545 million.</t>
  </si>
  <si>
    <t>The D-EITI report shows volume and values of different kinds of salt and pure sodium chlorides (Kalisalz, Kali- und Kalisalzprodukte und Steinsalz und Industriesole).</t>
  </si>
  <si>
    <t>35.8 million tonnes of pure sodium clorides were extracted in 2020. However, for pure sodium clorides (Kalisalz) there was no value calculation possible.</t>
  </si>
  <si>
    <t>Two companies in Germany extract potash salt and magnesium salt (Kali- und Kalisalzprodukte). The usable extracted output in 2020 amounted to 6.2 million tonnes in the form of potash and potash salt products (BGR 2020). The BGR calculated that the total quantity of these products has a value of roughly €1,598 million.</t>
  </si>
  <si>
    <t>14.2 million tonnes of industrial brine and evaporated salt were produced in 2020. The BGR calculated the value of the production of rock salt,  industrial brine and evaporated salt (Steinsalz und Industriesole) to be €399 million, based on value information from the Federal Statistical Office.</t>
  </si>
  <si>
    <t>The extracted output of clay amounted to 13.8 million tonnes in 2020. The BGR calculated the value of clay (Tone (fein- und grobkeramischer Ton)) extracted in Germany in 2020 at €161 million.</t>
  </si>
  <si>
    <t>According to the BGR, 0.8 million tonnes of kaolin (Kaolin) worth €58 million was extracted.</t>
  </si>
  <si>
    <t>In 2020, 9.8 million tonnes of quartz gravel and quartz sands (Quarzkies und -sand) were extracted, valued at €262 million.</t>
  </si>
  <si>
    <t>In 2020, 262 million tonnes of gravel and sand (Kies und Sand) were extracted, with a value of €1,956 million.</t>
  </si>
  <si>
    <t>In 2020, 223 million tonnes of broken natural stone (Gebrochene Natursteine) with a value of €1,720 million were extracted.</t>
  </si>
  <si>
    <t>In 2020, 0.4 million tonnes of quarried natural stone (Naturwerksteine) were extracted, with an estimated value of €37 million.</t>
  </si>
  <si>
    <t>55.2 million tonnes of limestone, marlstone and dolomite (Kalk-/Mergel-/Dolomitstein) valued at €813 million were extracted in 2020.</t>
  </si>
  <si>
    <t>In 2020, 0.03 million tonnes of crude oil with a value of €6.99 million were exported.</t>
  </si>
  <si>
    <t xml:space="preserve">In 2020, 47.5 million tonnes of natural gas with a value of €8.426 billion were exported. </t>
  </si>
  <si>
    <t>In 2020, 0.5 tonnes of coal with a value of €60.08 million were exported.</t>
  </si>
  <si>
    <t>In 2020, 0.9 million tonnes of lignte with a value of €90.03 million were exported.</t>
  </si>
  <si>
    <t>In 2020, 3.4 million tonnes of salt with a value of €216.4 million were exported.</t>
  </si>
  <si>
    <t>In 2020, 0.9 million tonnes of kaolin (Kaolin und kaolinhaltiger Ton und Lehm) with a value of €57 million were exported.</t>
  </si>
  <si>
    <t>In 2020, 0.4 million tonnes of Quartz (Quarz (ausgenommen natürliche Sande), Quarzite) with a value of €8 million were exported.</t>
  </si>
  <si>
    <t>In 2020, 8.2 million tonnes of natural sands with a value of  €136 million were exported.</t>
  </si>
  <si>
    <t>https://www.bundesanzeiger.de/pub/de/start?0</t>
  </si>
  <si>
    <t>Tax Offices (Level of state government ("Bundesländer")</t>
  </si>
  <si>
    <t>Mining Authorities (Level of state government ("Bundesländer")</t>
  </si>
  <si>
    <t>Municipalities (Level of local government)</t>
  </si>
  <si>
    <t>Government Agencies (Level of local government)</t>
  </si>
  <si>
    <t>State government</t>
  </si>
  <si>
    <t>Handelsregisternummer</t>
  </si>
  <si>
    <t>responsible Amtsgericht/ Registergericht</t>
  </si>
  <si>
    <t>https://www.online-handelsregister.de/</t>
  </si>
  <si>
    <t>BEB Erdgas und Erdöl GmbH &amp; Co. KG</t>
  </si>
  <si>
    <t>Dyckerhoff-Gruppe</t>
  </si>
  <si>
    <t>ExxonMobil Central Europe Holding GmbH</t>
  </si>
  <si>
    <t>Heidelberger Sand und Kies GmbH</t>
  </si>
  <si>
    <t>Holcim (Deutschland) GmbH</t>
  </si>
  <si>
    <t>Hülskens Holding GmbH &amp; Co. KG</t>
  </si>
  <si>
    <t>JTSD-Braunkohlebergbau GmbH / MIBRAG</t>
  </si>
  <si>
    <t>LEAG Lausitzer Energie Bergbau AG</t>
  </si>
  <si>
    <t>Neptune Energy Deutschland GmbH
(former: Engie E&amp;P Holding Germany GmbH)</t>
  </si>
  <si>
    <t>Quarzwerke GmbH</t>
  </si>
  <si>
    <t>RWE-Gruppe / RWE Power AG</t>
  </si>
  <si>
    <t>RWE-Gruppe / Rheinische Baustoffwerke GmbH</t>
  </si>
  <si>
    <t>Sibelco Gruppe</t>
  </si>
  <si>
    <t>Südwestdeutsche Salzwerke AG</t>
  </si>
  <si>
    <t>Vermilion Energy Germany GmbH &amp; Co. KG</t>
  </si>
  <si>
    <t>Wacker Chemie AG</t>
  </si>
  <si>
    <t>Wintershall DEA AG</t>
  </si>
  <si>
    <t>HRA 202415</t>
  </si>
  <si>
    <t>HRB 27594</t>
  </si>
  <si>
    <t>HRB 73169</t>
  </si>
  <si>
    <t>HRB 330082</t>
  </si>
  <si>
    <t>HRB 139 449</t>
  </si>
  <si>
    <t>HRB 10881</t>
  </si>
  <si>
    <t>HRB 9374</t>
  </si>
  <si>
    <t>HRB 7452</t>
  </si>
  <si>
    <t>HRB 3326</t>
  </si>
  <si>
    <t xml:space="preserve">HRB 100364 </t>
  </si>
  <si>
    <t>HRB 42138</t>
  </si>
  <si>
    <t>HRB 17420</t>
  </si>
  <si>
    <t>HRB 41027</t>
  </si>
  <si>
    <t xml:space="preserve">HRB 1581 </t>
  </si>
  <si>
    <t>HRB 100644</t>
  </si>
  <si>
    <t>HRA 2868</t>
  </si>
  <si>
    <t>HRB 159705</t>
  </si>
  <si>
    <t>HRB 209823</t>
  </si>
  <si>
    <t>Crude oil and natural gas</t>
  </si>
  <si>
    <t>Quarried natural resources</t>
  </si>
  <si>
    <t xml:space="preserve">Crude oil and natural gas </t>
  </si>
  <si>
    <t>Lignite</t>
  </si>
  <si>
    <t>Potash and salts</t>
  </si>
  <si>
    <t>Landesamt für Bergbau, Energie und Geologie (LBEG) Hannover, Lower Saxony</t>
  </si>
  <si>
    <t>Regierung von Oberbayern, Bergamt Südbayern, München, Bavaria</t>
  </si>
  <si>
    <t>Berzirksregierung Arnsberg, Arnsberg, North Rhine-Westphalia</t>
  </si>
  <si>
    <t>Forstamt Pfälzer Rheinauen, Bellheim, Rhineland Palatine</t>
  </si>
  <si>
    <t>Regierungspräsidium Darmstadt, Wiesbaden, Hesse</t>
  </si>
  <si>
    <t>Landesamt für Geologie und Bergwesen Sachsen-Anhalt, Halle, Saxony Anhalt</t>
  </si>
  <si>
    <t>Landesamt für Bergbau, Energie und Geologie (LBEG) Hannover für Freie und Hansestadt Hamburg, Hamburg</t>
  </si>
  <si>
    <t>Landesamt für Geologie und Bergbau, Mainz-Hechtsheim, Rhineland Palatinate</t>
  </si>
  <si>
    <t>Landesamt für Geologie, Rohstoffe und Bergbau im Regierungspräsidium Freiburg, Baden Wurttemberg</t>
  </si>
  <si>
    <t>Landesamt für Bergbau, Energie und Geologie (LBEG) Hannover für Finanzverwaltung Schleswig Holstein, Schleswig Holstein</t>
  </si>
  <si>
    <t>K+S Minerals and Agriculture GmbH</t>
  </si>
  <si>
    <t>Neptune Energy Deutschland GmbH</t>
  </si>
  <si>
    <t>Vermillion Energy Germany GmbH &amp; Co. KG</t>
  </si>
  <si>
    <t>Wintershall Dea AG</t>
  </si>
  <si>
    <t>http://www.beb.de/default.html</t>
  </si>
  <si>
    <t>https://www.bundesanzeiger.de/pub/de/start?13</t>
  </si>
  <si>
    <t>https://www.dyckerhoff.com/</t>
  </si>
  <si>
    <t>https://corporate.exxonmobil.de/</t>
  </si>
  <si>
    <t>https://www.heidelbergcement.de/de</t>
  </si>
  <si>
    <t>https://www.holcim.de/de</t>
  </si>
  <si>
    <t>https://huelskens.de/de/startseite.html</t>
  </si>
  <si>
    <t>https://www.mibrag.de/</t>
  </si>
  <si>
    <t>https://www.kpluss.com/de-de/</t>
  </si>
  <si>
    <t>https://www.leag.de/de/</t>
  </si>
  <si>
    <t>https://www.neptuneenergy.de/</t>
  </si>
  <si>
    <t>https://www.quarzwerke.com/</t>
  </si>
  <si>
    <t>https://www.rwe.com/</t>
  </si>
  <si>
    <t>https://www.rwe.com/investor-relations/corporate-governance/zahlungsberichte</t>
  </si>
  <si>
    <t>https://www.sibelco.com/</t>
  </si>
  <si>
    <t>https://www.salzwerke.de/de/startseite.html</t>
  </si>
  <si>
    <t>http://www.vermilionenergy.de/</t>
  </si>
  <si>
    <t>https://www.wacker.com/cms/de-de/home/home.html</t>
  </si>
  <si>
    <t>https://wintershalldea.de/de</t>
  </si>
  <si>
    <t>Ordinary taxes on income, profits and capital gains (1112E1)</t>
  </si>
  <si>
    <t>Other rent payments (1415E5)</t>
  </si>
  <si>
    <t>Compulsory transfers to government (infrastructure and other) (1415E4)</t>
  </si>
  <si>
    <t>Trade Tax</t>
  </si>
  <si>
    <t>Mining and Extraction Royalties</t>
  </si>
  <si>
    <t>Corporation Tax</t>
  </si>
  <si>
    <t>Lease Payments</t>
  </si>
  <si>
    <t>Payments to Improve the Infrastructure</t>
  </si>
  <si>
    <t>Mining Authorities (Level of state government ("Länder"))</t>
  </si>
  <si>
    <t>Tax Offices (Level of state government ("Länder"))</t>
  </si>
  <si>
    <t>https://www.bundesanzeiger.de/</t>
  </si>
  <si>
    <t>https://www.bundesrechnungshof.de/DE/2_veroeffentlichungen/veroeffentlichungen_node.html</t>
  </si>
  <si>
    <t>Enter the word "Jahresabschlüsse" in the search bar of https://www.bundesanzeiger.de/.</t>
  </si>
  <si>
    <t>https://www.bundeshaushalt.de/#; https://offenerhaushalt.de/</t>
  </si>
  <si>
    <t>EITI Reporting</t>
  </si>
  <si>
    <t>https://de.statista.com/statistik/daten/studie/165463/umfrage/deutsche-exporte-wert-jahreszahlen/</t>
  </si>
  <si>
    <t>EITI  reporting</t>
  </si>
  <si>
    <t>EITI reporting/ systematically disclosed</t>
  </si>
  <si>
    <t>https://www.bundesfinanzministerium.de/Content/DE/Standardartikel/Themen/Oeffentliche_Finanzen/Foederale_Finanzbeziehungen/Laenderfinanzausgleich/laenderfinanzausgleich.html</t>
  </si>
  <si>
    <t>systematically discosed</t>
  </si>
  <si>
    <t>https://www.bundesregierung.de/breg-de/aktuelles/koalitionsvertrag-2021-1990800</t>
  </si>
  <si>
    <t>systemtatically disclosed</t>
  </si>
  <si>
    <t>https://rohstofftransparenz.de/rohstoffgewinnung/wirtschaftlich-berechtigter/</t>
  </si>
  <si>
    <t>All companies that are subject to the German Commercial Code (HBG)  have to report information on beneficial owners</t>
  </si>
  <si>
    <t>systematically disclosed/ EITI reporting</t>
  </si>
  <si>
    <t>In Germany corporation taxes are collected by the tax offices of the Federal States.   The revenue is shared by the Federal Government and the Federal States</t>
  </si>
  <si>
    <t>Disaggregated by Federal State not by revenue stream</t>
  </si>
  <si>
    <t xml:space="preserve">MSG might consider addressing the legal barrier as follows: 1) Explore if the German constitution has a provision that states that natural resources are owned by citizens (which is typical in many constitutions), which would also provide a strong legal basis for exemption. 2) Seek waivers from companies similar to tax waivers. 3)Consider the justification and approach of other European countries that have kept their BO registers open: Estonia, Slovakia, France, Denmark, Bulgaria, Czechia, Slovenia, Latvia, and Poland.   </t>
  </si>
  <si>
    <t>In the fifth D-EITI report the D-EITI MSG has improved the accessibility of extractive revenues at the local level by including the the 20 municipalities to which the highest trade tax payments were made by D-EITI companies in the reporting year 2020</t>
  </si>
  <si>
    <t xml:space="preserve">Please elaborate and provide examples of which data are published that are newer than the 2 year requirement. </t>
  </si>
  <si>
    <t xml:space="preserve">Please provide self-assessment of progress toward the objective.  Choose one of the descriptors. </t>
  </si>
  <si>
    <t>Please provide self-assessment of progress toward the objective.  Choose one of the descriptors. Refer to 4.5 on applicability.</t>
  </si>
  <si>
    <t xml:space="preserve">Document the MSG process used to determine applicability of the requirement. Refer to Guidance Note 4.3 on steps to do this. </t>
  </si>
  <si>
    <t xml:space="preserve">We need the number of mining licences here disaggregated from oil and gas. </t>
  </si>
  <si>
    <t xml:space="preserve">Noted in the 2020 Summary Data File. </t>
  </si>
  <si>
    <t xml:space="preserve">EITI report ch.8 includes further analysis of lignite and hard coal in the context of the energy transition. </t>
  </si>
  <si>
    <t xml:space="preserve">We need the number of oil and gas licences here disaggregated from mining. </t>
  </si>
  <si>
    <t>Comment 3 explains reconciliation coverage.</t>
  </si>
  <si>
    <t>Does the Federal Gazette contain the company Payments to Government  reports (also called country by country reports)? Does the IA and/or MSG have a process for checking that material companies that are required to submit Payments to Government reports actually did so during the period under review?</t>
  </si>
  <si>
    <t>Online data portal is also a source of this information. D-EITI has done much work to develop these pages since the last Validation. Good to note the interactive presentation of information offered to stakeholders through the website.  http://rohstofftransparenz.de/en/rohstoffgewinnung/</t>
  </si>
  <si>
    <t xml:space="preserve">See also information on data portal: http://rohstofftransparenz.de/en/rechtlicher-rahmen-und-staatliche-stellen/    </t>
  </si>
  <si>
    <t>Data portal includes overivew of mining authorities in federal states with links. This is useful sign posting for the public to find further information about legal framework.</t>
  </si>
  <si>
    <t>ADDITIONAL INFORMATION:  Data portal includes description of rules for preventing corruption in public administration and the private sector. Legal framework on bribery and corruption of elected representatives, prevention and control through transparency, and extensive citation and links to relevant regulations. http://rohstofftransparenz.de/en/rechtlicher-rahmen-und-staatliche-stellen/</t>
  </si>
  <si>
    <t>Data portal also contains an up to date description in English: http://rohstofftransparenz.de/en/rohstoffgewinnung/wirtschaftlich-berechtigter/</t>
  </si>
  <si>
    <t>See also annual reporting online from  Lower Saxony State Office for Mining, Energy and Geology with oil and gas production volume records going back to 1874 up to 2022. https://www.lbeg.niedersachsen.de/erdoel-erdgas-jahresbericht/jahresbericht-erdoel-und-erdgas-in-der-bundesrepublik-deutschland-936.html</t>
  </si>
  <si>
    <t xml:space="preserve">Data portal includes info on where licenses can be found but could do more to explain policy on contracts. https://rohstofftransparenz.de/en/rohstoffgewinnung/lizenzregister-und-vertraege/ </t>
  </si>
  <si>
    <r>
      <rPr>
        <b/>
        <sz val="11"/>
        <color theme="1"/>
        <rFont val="Franklin Gothic Book"/>
        <family val="2"/>
      </rPr>
      <t xml:space="preserve">This section needs to be completed.  </t>
    </r>
    <r>
      <rPr>
        <sz val="11"/>
        <color theme="1"/>
        <rFont val="Franklin Gothic Book"/>
        <family val="2"/>
      </rPr>
      <t xml:space="preserve">Please provide self-assessment of progress toward the objective.  Choose one of the descriptors; appears the explanation in column J is to justify the requirement is Not Applicable.  </t>
    </r>
  </si>
  <si>
    <r>
      <rPr>
        <b/>
        <sz val="11"/>
        <color theme="1"/>
        <rFont val="Franklin Gothic Book"/>
        <family val="2"/>
      </rPr>
      <t>This section needs to be completed.</t>
    </r>
    <r>
      <rPr>
        <sz val="11"/>
        <color theme="1"/>
        <rFont val="Franklin Gothic Book"/>
        <family val="2"/>
      </rPr>
      <t xml:space="preserve">  Please provide self-assessment of progress toward the objective.  Choose one of the descriptors. </t>
    </r>
  </si>
  <si>
    <t>Please answer</t>
  </si>
  <si>
    <t>Explain and provide justification why not applicable</t>
  </si>
  <si>
    <t xml:space="preserve">Comment in cell J7 on the issue of mining sector and oil and gas sector contracts and licenses whether Germany has separate processes for licensing. Cross-reference to 2.4 explanation about contracts. </t>
  </si>
  <si>
    <t xml:space="preserve">Reference is to mining projects. Explain if there is a different process for oil and gas? </t>
  </si>
  <si>
    <t xml:space="preserve">See above. </t>
  </si>
  <si>
    <r>
      <rPr>
        <b/>
        <sz val="11"/>
        <color theme="1"/>
        <rFont val="Franklin Gothic Book"/>
        <family val="2"/>
      </rPr>
      <t xml:space="preserve">Please answer question on number of license awards for the year under review. </t>
    </r>
    <r>
      <rPr>
        <sz val="11"/>
        <color theme="1"/>
        <rFont val="Franklin Gothic Book"/>
        <family val="2"/>
      </rPr>
      <t xml:space="preserve"> Data portal includes info on where licenses can be found https://rohstofftransparenz.de/en/rohstoffgewinnung/lizenzregister-und-vertraege/ </t>
    </r>
  </si>
  <si>
    <t>Please answer question on number of license awards for the year under review.</t>
  </si>
  <si>
    <t>See also info on data portal https://rohstofftransparenz.de/en/rohstoffgewinnung/lizenzregister-und-vertraege/</t>
  </si>
  <si>
    <t xml:space="preserve">Did the IA or MSG confirm this is still the case for the period under review? </t>
  </si>
  <si>
    <r>
      <rPr>
        <b/>
        <sz val="11"/>
        <color theme="1"/>
        <rFont val="Franklin Gothic Book"/>
        <family val="2"/>
      </rPr>
      <t>Please answer here Not applicable</t>
    </r>
    <r>
      <rPr>
        <sz val="11"/>
        <color theme="1"/>
        <rFont val="Franklin Gothic Book"/>
        <family val="2"/>
      </rPr>
      <t xml:space="preserve">. Only one SOE and payments to government and from companies to the SOE both fall below the threshold considered material by the MSG. </t>
    </r>
  </si>
  <si>
    <r>
      <t xml:space="preserve">Does the one company have revenues that fall within the materiality threshold? Has the MSG reivewed and discussed applicability of the requirement? Please document if so. </t>
    </r>
    <r>
      <rPr>
        <b/>
        <sz val="11"/>
        <color theme="1"/>
        <rFont val="Franklin Gothic Book"/>
        <family val="2"/>
      </rPr>
      <t xml:space="preserve">Cross reference to answers in 4.5 </t>
    </r>
  </si>
  <si>
    <t xml:space="preserve">Please provide self-assessment of progress toward the objective.  Choose one of the descriptors. Not Applicable seems correct. </t>
  </si>
  <si>
    <r>
      <rPr>
        <b/>
        <sz val="11"/>
        <color theme="1"/>
        <rFont val="Franklin Gothic Book"/>
        <family val="2"/>
      </rPr>
      <t xml:space="preserve">This section needs to be completed. </t>
    </r>
    <r>
      <rPr>
        <sz val="11"/>
        <color theme="1"/>
        <rFont val="Franklin Gothic Book"/>
        <family val="2"/>
      </rPr>
      <t xml:space="preserve"> For applicability reference answers provided in  2020 Summary Data File, Part 5 – Company Data  </t>
    </r>
  </si>
  <si>
    <t xml:space="preserve">Provide reference to chapter with IA statement and MSG assessment of the pilot for the period under review. </t>
  </si>
  <si>
    <t>See also data portal section on revenue allocation https://rohstofftransparenz.de/en/rohstoffgewinnung/revenue-allocation/</t>
  </si>
  <si>
    <t>Please provide reference.</t>
  </si>
  <si>
    <t xml:space="preserve">Data portal section on revenue allocation states "As per § 3 of the Tax Code, the tax revenues from the extraction of natural resources are not earmarked for a specific purpose; the persons responsible for the Federal Budget, the Federal State budget and the municipal budgets decide how they will be used." </t>
  </si>
  <si>
    <t>Does the government earmark extractive sector revenues?  Cross reference to 5.2.  Data portal section on revenue allocation states "As per § 3 of the Tax Code, the tax revenues from the extraction of natural resources are not earmarked for a specific purpose; the persons responsible for the Federal Budget, the Federal State budget and the municipal budgets decide how they will be used." See https://rohstofftransparenz.de/en/rohstoffgewinnung/revenue-allocation/</t>
  </si>
  <si>
    <t xml:space="preserve">Please comment on applicability of the requirement with regard to environmental payments. Appears there is some disclosure, need further detail below. </t>
  </si>
  <si>
    <t>What type of environmental payments? Describe briefly. Has the IA or MSG reviewed and discussed materiality?</t>
  </si>
  <si>
    <t>Discussed during workshop. MSG would need to review this for the period under review and make a case for non applicability, can't simply say this is not known.</t>
  </si>
  <si>
    <t>See also pages on the data portal relevant to environmental impact: https://rohstofftransparenz.de/en/environmental-protection-renaturation/</t>
  </si>
  <si>
    <t>The D-EITI report and the reporting portal include overview of mining authorities in federal states with links: https://rohstofftransparenz.de/en/rechtlicher-rahmen-und-staatliche-stellen/</t>
  </si>
  <si>
    <t>The MSG discusses ongoing and planned reforms in iits MSG meetings. It has decided to include completed legislative procedures in the D-EITI reporting only. Planned reforms, including for the extractive sector, are recorded in the coalition agreement of the government.
https://d-eiti.de/mediathek-dokumente/</t>
  </si>
  <si>
    <t>EITI reportig/ systematically disclosed</t>
  </si>
  <si>
    <t>https://www.gesetze-im-internet.de/bbergg/</t>
  </si>
  <si>
    <t xml:space="preserve">The conditions under which companies can extracte natural resources are not negotiated between companies and government agencies, as the the conditions for the exploration and extraction of natural resources are laid out in the German Federal Mining Act. The law is implemented by the relevant authorities. Thus, this licensing practice, which is based on relevant legal requirements, differs significantly from the practice of private law contracts in many other countries. </t>
  </si>
  <si>
    <t>Systematically disclosed</t>
  </si>
  <si>
    <t>sytematically disclosed</t>
  </si>
  <si>
    <t xml:space="preserve">see requirement 2.3 </t>
  </si>
  <si>
    <t>See also reporting portal: https://rohstofftransparenz.de/en/rohstoffgewinnung/revenue-allocation/</t>
  </si>
  <si>
    <t>The processes for awarding and transfering licences in both the mining sector as well as in the oil and gas sector are defined by the German Federal Mining Act (Bundesberggesetz)</t>
  </si>
  <si>
    <t>see comment above</t>
  </si>
  <si>
    <t>https://www.gesetze-im-internet.de/gwg_2017/inhalts_bersicht.html</t>
  </si>
  <si>
    <t>The Independent Administrator was able to check all entries of the companies participating in the D-EITI in the German transparency register for plausibility. The IA stated on 24 April 2023:  "After reviewing the information [...] and comparing it with public sources accessible to us, we have not identified any implausibilities in the information (as of 21.04.23)."</t>
  </si>
  <si>
    <t>All decisions of the MSG are also available here: https://d-eiti.de/wp-content/uploads/2023/07/2023_07_Beschluesse-der-MSG-1-2.xlsx</t>
  </si>
  <si>
    <t xml:space="preserve">In the fifth D-EITI report, trade tax payments are reported below the materiality threshold.
</t>
  </si>
  <si>
    <t>see #4.1 - Government, comment 3 for explanation on reconciliation rate</t>
  </si>
  <si>
    <t>D-EITI Report, Chapter 10, Data collection and quality assurance</t>
  </si>
  <si>
    <t xml:space="preserve">*Note: Data on exports in Germany include re-exports. </t>
  </si>
  <si>
    <t>The D-EITI MSG decided to include more disaggregated data for trade tax in the fith D-EITI report</t>
  </si>
  <si>
    <t xml:space="preserve">See also reporting portal: https://rohstofftransparenz.de/en/verfahren-zur-qualitaetssicherung/ and
https://rohstofftransparenz.de/en/zahlungsstroeme/
Payments for trade tax (and, where applicable, for leases) go directly to government agencies at the municipal level in the sense of a ‘subnational level’. There are no other significant cash flows from the extractive industry to (in this sense) ‘sub-national’ agencies. </t>
  </si>
  <si>
    <t>Governemnt entities on the Federal Level are audited by the German Federal aufit office. Government entities on the Federal State Level are audited by the respective state audit offices</t>
  </si>
  <si>
    <t>Systematically disclosed since goverment entities and companies are subject to independent auditing process indepent of EITI reporting (see below)</t>
  </si>
  <si>
    <t xml:space="preserve">The MSG has applied an alternative approach to the quality assurance of financial data (under the pilot scheme of the EITI Board) 
The working reports of the Independent Administrator as well as the MSG statements on the pilot approach can be found on the D-EITI website: https://d-eiti.de/en/dokumente/ 
</t>
  </si>
  <si>
    <t>The pilot approach consists of a comprehensive presentation of the government functions and procedures underlying the payment flows. On this basis, the risk for the existence of non_x0002_compliant payment flows is first assessed and then a procedure for the quality assurance of the data is selected according to the identified risk.</t>
  </si>
  <si>
    <t>All as materal identified companies in the extractive sector in Germany participate in the D-EITI process.</t>
  </si>
  <si>
    <t>Terms of reference for the Independent Administrator: https://d-eiti.de/Downloads/Leistungsbeschreibung_final.pdf</t>
  </si>
  <si>
    <t>See also the reporting portal for information: https://rohstofftransparenz.de/en/rohstoffgewinnung/revenue-allocation/</t>
  </si>
  <si>
    <t>see revenue sharing mechanism 1</t>
  </si>
  <si>
    <t>As per § 3 of the Tax Code, the tax revenues from the extraction of natural resources are not earmarked for a specific purpose; the persons responsible for the Federal Budget, the Federal State budget and the municipal budgets decide how they will be used (please see also requirement 5.2)
See also the reporting portal for information: https://rohstofftransparenz.de/en/rohstoffgewinnung/revenue-allocation/</t>
  </si>
  <si>
    <t>.</t>
  </si>
  <si>
    <t xml:space="preserve">See also information on reporting portal: https://rohstofftransparenz.de/en/rohstoffgewinnung/lizenzregister-und-vertraege/
The conditions under which companies can extract natural resources are not negotiated between companies and government agencies, as the the terms of exploration and extraction are strictly defined in legislation.  The laws are implemented by the relevant authorities through a administrative act. This licensing practice, which is based on relevant legal requirements, differs significantly from the practice of private law contracts in many other countries. 
That is why the MSG concluded for the period under review that the requirement in EITI Standard on the disclosure of contracts is not applicable for the D-EITI. In the German extractive sector there are no contracts for awarding or transfering  the ecploration/ extraction of raw materials concluded between the government and extractive companies.
However, the D-EITI Report includes further information on approval of operating plans, water-rights permits, environmental impact assessment as well as information on public access to environmental information and authorisation decisions.
</t>
  </si>
  <si>
    <t xml:space="preserve">See also information on reporting  portal: http://rohstofftransparenz.de/en/rechtlicher-rahmen-und-staatliche-stellen/  
https://rohstofftransparenz.de/en/energy-transition_structural-change/
The legal framework and regulations in the mining sector as well as in the oil and gas sector are defined by the German Federal Mining Act (Bundesberggesetz).
To implement the validation recommendation the MSG has improved information on the legal framework and fiscal regime from the third D-EITI report onwards . Links to relevant federal and state-level legislation have been added to the D-EITI report and the reporting portal upon the decision of the MSG. The D-EITI report and the reporting portal include a description of rules for preventing corruption in public administration and the private sector as well as a legal framework on bribery and corruption of elected representatives, prevention and control through transparency, and extensive citation and links to relevant regulations. Links to relevant federal and state-level legislation have been added to the D-EITI report and the reporting portal upon the decision of the MSG. 
Further the D-EITI MSG provides a detailed description of the legal base for the D-EITI special topic "Effects of energy transition and the structural change on the extraction of natural resources in Germany.
The statements of various stakeholders (including several D-EITI MSG organisations) in the planned reform of the German Mining law are publicily available: https://www.bmwk.de/Redaktion/DE/Downloads/Stellungnahmen/Modernisierung-Bundesberggesetz/Stellungnahmen-Modernisierung-Bundesberggesetz.html </t>
  </si>
  <si>
    <r>
      <t xml:space="preserve">For a detailed list on D-EITI reporting on environmental expenditures see the Outcomes and Impact Template, point 5.
The MSG agreed that </t>
    </r>
    <r>
      <rPr>
        <b/>
        <sz val="11"/>
        <color theme="1"/>
        <rFont val="Franklin Gothic Book"/>
        <family val="2"/>
      </rPr>
      <t xml:space="preserve">water abstraction fees </t>
    </r>
    <r>
      <rPr>
        <sz val="11"/>
        <color theme="1"/>
        <rFont val="Franklin Gothic Book"/>
        <family val="2"/>
      </rPr>
      <t xml:space="preserve">are being reported as a total and disaggregated by company where payments lie above the set threshold of 100.000 Euro (see chapter 7.1.d)
</t>
    </r>
    <r>
      <rPr>
        <b/>
        <sz val="11"/>
        <color theme="1"/>
        <rFont val="Franklin Gothic Book"/>
        <family val="2"/>
      </rPr>
      <t>The German emission trading system</t>
    </r>
    <r>
      <rPr>
        <sz val="11"/>
        <color theme="1"/>
        <rFont val="Franklin Gothic Book"/>
        <family val="2"/>
      </rPr>
      <t xml:space="preserve"> (Brennstoffemissionshandelsgesetz, BEHG) is explained in the D-EITI report 
</t>
    </r>
    <r>
      <rPr>
        <b/>
        <sz val="11"/>
        <color theme="1"/>
        <rFont val="Franklin Gothic Book"/>
        <family val="2"/>
      </rPr>
      <t>Compensation payments</t>
    </r>
    <r>
      <rPr>
        <sz val="11"/>
        <color theme="1"/>
        <rFont val="Franklin Gothic Book"/>
        <family val="2"/>
      </rPr>
      <t xml:space="preserve">: The legal framework for compensation payments is explained in the D-EITI report (chapter 7.1.a) and an overview of directives on compensation payments and their accessibility is included. The MSG acknowledges that Information on compensation payments is kept at district level and numbers are not available for the respective federal state. In addition, the data are not broken down by sector. 
</t>
    </r>
    <r>
      <rPr>
        <b/>
        <sz val="11"/>
        <color theme="1"/>
        <rFont val="Franklin Gothic Book"/>
        <family val="2"/>
      </rPr>
      <t>Implementation securities:</t>
    </r>
    <r>
      <rPr>
        <sz val="11"/>
        <color theme="1"/>
        <rFont val="Franklin Gothic Book"/>
        <family val="2"/>
      </rPr>
      <t xml:space="preserve">  The legal framework for implementation securities is explained in the D-EITI report (chapter 7.1.c). </t>
    </r>
  </si>
  <si>
    <t>EITI reporting, systematically disclosed</t>
  </si>
  <si>
    <t>See also information on the reporting portal: 
https://rohstofftransparenz.de/en/environmental-protection-renaturation/
https://rohstofftransparenz.de/en/rohstoffgewinnung/dealing-with-nature/
https://rohstofftransparenz.de/en/energy-transition_structural-change/</t>
  </si>
  <si>
    <t>Water abstraction fees are being reported as a total and disaggregated by company where payments lie above the set threshold of 100.000 Euro (see chapter 7.1.d)
According to § 341v HGB for example, payments of water usage fees were reported by the following companies for 2019: Holcim (Deutschland) GmbH: 
€394,000; LEAG Lausitzer Energie Bergbau AG: €1,116,539.24; RWE Group/RWE Power AG and RWE Rheinische Baustoffwerke GmbH: €12,908,328;  source: Annual payment reports – www.bundesanzeiger.de</t>
  </si>
  <si>
    <t>For the period under review, the D-EITI MSG agreed not to include environmental expenditures as payment flows in the EITI reporting since the MSG does not consider them matieral.</t>
  </si>
  <si>
    <t>The MSG considers the process of license awards and transfers as defined in the German Mining Law efficient. The MSG has not detected any deviations from the legal requirements.</t>
  </si>
  <si>
    <t>The D-EITI MSG does not regard state participation in the extractive sector as material as a whole within the period under review.</t>
  </si>
  <si>
    <t>The IA has reviewed requirement 6.2 SOE quasi-fiscal expenditures. For the period under review the IA has not identified any SOE quasi-fiscal expenditures. The result of work of the IA is documented in chapter 10 and 11 of the D-EITI report and the annual report of the IA (https://d-eiti.de/Downloads/Report%20of%20the%20IA%20on%20the%20D-EITI%20Payment%20Reconciliation%20Pilot.pdf). The work report and chapters of the IA were accepted by the MSG.</t>
  </si>
  <si>
    <t>The IA has reviewed requirement 4.3 Infrastructure provisions and barter arrangements. For the period under review the IA has not identified any  agreements that provide for the direct exchange of goods and sercives against the granting of oil, gas or mining exploration/extraction.  The result of work of the IA is documented in chapter 10 and 11 of the D-EITI report and the annual report of the IA (https://d-eiti.de/Downloads/Report%20of%20the%20IA%20on%20the%20D-EITI%20Payment%20Reconciliation%20Pilot.pdf). The work report and chapters of the IA were accepted by the MSG.</t>
  </si>
  <si>
    <t>The IA has reviewed requirement 4.4 transportation revenues. For the period under review the IA has confirmed that specific revenue streams for grid-bound supply with electricity and gas and for the use of oil pipelines are not levied by government agencies. The operators of these networks are thus subject to general company taxation. The result of work of the IA is documented in chapter 10 and 11 of the D-EITI report and the annual report of the IA (https://d-eiti.de/Downloads/Report%20of%20the%20IA%20on%20the%20D-EITI%20Payment%20Reconciliation%20Pilot.pdf). The work report and chapters of the IA were accepted by the MSG.</t>
  </si>
  <si>
    <t xml:space="preserve">See also the reporting portal for more recent data and more disaggregated data of requirement 6.3 :
https://rohstofftransparenz.de/en/download/
Here see also entries for requierement 4.8. </t>
  </si>
  <si>
    <t>Pursuant to §75 BBergG, the mining authorities keep mining authorisation books and mining maps, in which newly-granted mining rights are entered (pursuant to the BBergG) or “Old Rights and Contracts” are maintained pursuant to § 149 of the BBergG. The MSG has not detected any deviations from the legal requirements.
See also requirement 2.2</t>
  </si>
  <si>
    <t>D-EITI Report, Chapter 4 Revenues Generated by the Extractive Industry, e. How are the revenues of the extractive industry allocated? (p. 66)</t>
  </si>
  <si>
    <t>For the purposes of D-EITI reporting the MSG understands a "project" according to the definition in § 341r No. 5 HGB as a summary of operational activities that form the basis for payment obligations to a government entity.</t>
  </si>
  <si>
    <t xml:space="preserve">The D-EITI MSG notes that requirement 4.7 concerns the payment stream of royalties. It is the only resource extraction specific payment stream. </t>
  </si>
  <si>
    <t xml:space="preserve">The MSG discusses ongoing and planned reforms in iits MSG meetings (see: https://d-eiti.de/mediathek-dokumente/).  It has decided to include completed legislative procedures in the D-EITI reporting only. Planned reforms, including for the extractive sector, are recorded in the coalition agreement of the government.
</t>
  </si>
  <si>
    <t>D-EITI Report, Chapter 3. Legal Framework for the extractive industry - a. Who is responsible? Laws and the responsibilities of public authorities (p. 29).</t>
  </si>
  <si>
    <t>D-EITI Report, Chapter 3. Legal Framework for the extractive industry (p. 28 ff.),Chapter 7.1  Managing human intervention in nature and landscape -a. Rules of intervention under nature conservation law (p. 86 ff.); Chapter 8 Effects of  energy transition and the strucutral change on the extraction of natural resources in Germany  - a .Legal base (p. 121 ff,).</t>
  </si>
  <si>
    <t>D-EITI Report, Chapter 3. Legal Framework for the extractive industry (p. 28 ff.)</t>
  </si>
  <si>
    <t>D-EITI Report, Chapter 4. Revenues generated by the extractive industry (p. 49 ff.).</t>
  </si>
  <si>
    <t>D-EITI Report, Chapter 10. Disclosed payment flows and quality assurance (p. 150 ff.).</t>
  </si>
  <si>
    <t>As part of the annual  data enquiry, the mining authorities report non-trivial deviations from statutory procedures in license transfers. Based on their report, the MSG could review the deviations. For the period under review mining authorities have reported that there are no deviations.  In addition mining authorities are subject to independent audits by public audit offices.</t>
  </si>
  <si>
    <t>As part of the annual  data enquiry, the mining authorities report non-trivial deviations from statutory procedures in license awards. Based on their report, the MSG could review the deviations. For the period under review mining authorities have reported that there are no deviations.  In addition mining authorities are subject to independent audits by public audit offices.</t>
  </si>
  <si>
    <t>D-EITI Report, Chapter 3 Legal framework for the extractive industries - b. How are mining projects approved? (p. 32 ff.);</t>
  </si>
  <si>
    <t>D-EITI Report, Chapter 3 Legal framework for the extractive industries - b. How are mining projects approved? (p. 32 ff.)</t>
  </si>
  <si>
    <t>As part of the annual  data enquiry at the mining authorities report non-trivial deviations from statutory procedures in license transfers. Based on their report, the MSG could review the deviations. For the period under review mining authorities have reported that there are no deviations.  In addition mining authorities are subject to independent audits by public audit offices.</t>
  </si>
  <si>
    <r>
      <rPr>
        <b/>
        <sz val="11"/>
        <color theme="1"/>
        <rFont val="Franklin Gothic Book"/>
        <family val="2"/>
      </rPr>
      <t>Justification:</t>
    </r>
    <r>
      <rPr>
        <sz val="11"/>
        <color theme="1"/>
        <rFont val="Franklin Gothic Book"/>
        <family val="2"/>
      </rPr>
      <t xml:space="preserve"> Licenses are systematically disclosed and  publicly accessible via the mining authorities of the Federal States. In addition, D-EITI acts as a clearing house by publishing a central list of all licenses from all Federal States on its reporting portal. The D-EITI report links to this list. D-EITI efforts led to an improved access to mining licenses. See also the D-EITI progress report on requirement 2.3.: "The report highlights the reform of § 76 Para. 3 BBergG, which was initiated in accordance with the EITI and, upon request, allows general inspection of the license register without proof of a legitimate interest".</t>
    </r>
  </si>
  <si>
    <t>All companies making material payments according to the scope defined by the D-EITI MSG are covereed.</t>
  </si>
  <si>
    <t>Pursuant to §75 BBergG, the mining authorities keep mining authorisation books and mining maps, in which newly-granted mining rights are entered (pursuant to the BBergG) or “Old Rights and Contracts” are maintained pursuant to § 149 of the BBergG. The D-EITI MSG has not detected any deviations from the legal requirements.
See also requirement 2.2</t>
  </si>
  <si>
    <t xml:space="preserve">Question from the international EITI Secretairat: Has the MSG assessed comprehensiveness of active license disclosures? </t>
  </si>
  <si>
    <r>
      <rPr>
        <sz val="11"/>
        <rFont val="Franklin Gothic Book"/>
        <family val="2"/>
      </rPr>
      <t xml:space="preserve">
</t>
    </r>
    <r>
      <rPr>
        <b/>
        <sz val="11"/>
        <rFont val="Franklin Gothic Book"/>
        <family val="2"/>
      </rPr>
      <t>Justification:</t>
    </r>
    <r>
      <rPr>
        <sz val="11"/>
        <rFont val="Franklin Gothic Book"/>
        <family val="2"/>
      </rPr>
      <t xml:space="preserve"> The D-EITI MSG provides a public overview of awards and transfers of mining licenses, and the statutory procedures for license awards and transfers. Licence allocations are  strictly defined in the German Mining Law. The MSG has not detected any deviations from the legal requirements.</t>
    </r>
  </si>
  <si>
    <r>
      <rPr>
        <b/>
        <sz val="11"/>
        <color theme="1"/>
        <rFont val="Franklin Gothic Book"/>
        <family val="2"/>
      </rPr>
      <t>Justification:</t>
    </r>
    <r>
      <rPr>
        <sz val="11"/>
        <color theme="1"/>
        <rFont val="Franklin Gothic Book"/>
        <family val="2"/>
      </rPr>
      <t>Licenses are systematically disclosed and publicly accessible via the mining authorities of the Federal States. In addition, D-EITI acts as a clearing house by publishing a central list of all licenses (see requirement 2.3). Licences for extractive activities are awared and transfered based on the German Federal Mining Law (Bundesberggesetz). Thus, the terms of exploration and extraction are strictly defined in legislation.</t>
    </r>
  </si>
  <si>
    <t xml:space="preserve">Yes, see requirement 2.3 </t>
  </si>
  <si>
    <t>D-EITI Report, Chapter 3 Legal Framework for the extractive industry -c Where can information about granted licenses be found, ii. Beneficial Ownership (p. 41 ff.).</t>
  </si>
  <si>
    <t>D-EITI Report, Chapter 3 Legal framework for the extractive industry - b. How are mining projects approved? (p. 32 ff.); D-EITI Report, Chapter 3  Legal framework for the extractive industry-  c. Where can information about granted licences be found? (p. 40 f.)</t>
  </si>
  <si>
    <t>D-EITI Report, Chapter 3 Legal framework for the extractive industry - b. How are mining projects approved? (p. 32 ff.)</t>
  </si>
  <si>
    <t>D-EITI Report, Chapter 3 Legal framework for the extractive industry - c. Where can information about granted licences be found? (p. 40 f.)</t>
  </si>
  <si>
    <t>D-EITI Report, Chapter 3 Legal framework for the extractive industry - b. How are mining projects approved? (p. 32 ff.); D-EITI Report, Chapter 3 Legal framework for the extractive industry -  c. Where can information about granted licences be found? (p. 40 f.)</t>
  </si>
  <si>
    <t>D-EITI Report, Chapter 3 Legal framework for the extractive industry -  c. Where can information about granted licences be found? (p. 40 f.)</t>
  </si>
  <si>
    <r>
      <t xml:space="preserve">
</t>
    </r>
    <r>
      <rPr>
        <b/>
        <sz val="11"/>
        <color theme="1"/>
        <rFont val="Franklin Gothic Book"/>
        <family val="2"/>
      </rPr>
      <t>Justification:</t>
    </r>
    <r>
      <rPr>
        <sz val="11"/>
        <color theme="1"/>
        <rFont val="Franklin Gothic Book"/>
        <family val="2"/>
      </rPr>
      <t xml:space="preserve"> While dividends from one company give rise to material revenues on the level of individual payments, the D-EITI MSG does not regard state participation in the extractive sector as material as a whole within the period under review. Südwestdeutsche Salzwerke AG  is the only SOE in the German extractive sector participates in the D-EITI process (see requirement 4.5)</t>
    </r>
  </si>
  <si>
    <t>Within the period under review state holdings in extractive companies play only a  subordinate role in Germany. Of the 43 companies and/or consolidated companies identified, there is 
only one case, Südwestdeutsche Salzwerke AG, in which a government agency is financially involved (see requirement 4.5).
Südwestdeutsche Salzwerke AG participates in the D-EITI process and the payment streams are transparent.</t>
  </si>
  <si>
    <t>D-EITI report, Annex i.2. State enterprises production entitlement (p. 188),
D-EITI report, Chapter 10 Disclosed payment flows and quality assurance - c. data collection (p. 176 ff.).</t>
  </si>
  <si>
    <t xml:space="preserve">D-EITI Report, Chapter 2, The extractive industry in Germany (p. 16ff.) </t>
  </si>
  <si>
    <t>D-EITI Report, Chapter 10, Disclosed payment flows and quality assurance - c. Data collection, i .Participating companies and coverage of the sector (p. 176f .)</t>
  </si>
  <si>
    <t>See also an overview of payment streams, which includes an overview of key companies in the extractive industries: https://rohstofftransparenz.de/downloads/2020_Datenmeldung_Unternehmen_Stand%2020230420_neu.xlsx</t>
  </si>
  <si>
    <t>D-EITI Report, Chapter 2, The extractive industry in Germany (p. 16ff.); D-EITI Report, Chapter 8  Effects of energy transition and the structural change on the extraction of natural resources in Germany (p. 134)</t>
  </si>
  <si>
    <r>
      <rPr>
        <b/>
        <sz val="11"/>
        <color theme="1"/>
        <rFont val="Franklin Gothic Book"/>
        <family val="2"/>
      </rPr>
      <t>Justification:</t>
    </r>
    <r>
      <rPr>
        <sz val="11"/>
        <color theme="1"/>
        <rFont val="Franklin Gothic Book"/>
        <family val="2"/>
      </rPr>
      <t xml:space="preserve"> The D-EITI MSG provides information on extractive commodities production levels and the valuation of extractive commodity output in the D-EITI report as well as on the reporting portal.</t>
    </r>
  </si>
  <si>
    <t>D-EITI Report, Chapter 2, The extractive industry in Germany -b. Natural resource extraction totals (p. 26).</t>
  </si>
  <si>
    <t>D-EITI Report, Chapter 2, The extractive industry in Germany -b. Natural resource extraction totals (p. 27).</t>
  </si>
  <si>
    <r>
      <rPr>
        <b/>
        <sz val="11"/>
        <color theme="1"/>
        <rFont val="Franklin Gothic Book"/>
        <family val="2"/>
      </rPr>
      <t>Justification:</t>
    </r>
    <r>
      <rPr>
        <sz val="11"/>
        <color theme="1"/>
        <rFont val="Franklin Gothic Book"/>
        <family val="2"/>
      </rPr>
      <t xml:space="preserve"> The D-EITI MSG provides information on the volumes and values of exports by following four commodity groups: coal, crude oil and natural gas, quarried natural resources and ores. The data  (including data in more disaggregated form) is available on the reporting portal.</t>
    </r>
  </si>
  <si>
    <t>D-EITI Report, Chapter 5 The economic importance of the extractive industry - d. Contribution to export (p. 73 ff.)</t>
  </si>
  <si>
    <t>D-EITI Report Chapter 10 Disclosed payment flows and quality assurance -c Data collection (p. 176 ff.)</t>
  </si>
  <si>
    <t>D-EITI Report Chapter 10 Disclosed payment flows and quality assurance - a. Which payment flows are reported? v. Materiality of payments (p. 154 ff.)</t>
  </si>
  <si>
    <t>D-EITI Report Chapter 10 Disclosed payment flows and quality assurance - a. Which payment flows are reported? ii. Selection of companies (p. 147 ff.)</t>
  </si>
  <si>
    <t>D-EITI Report, Chapter 10, Disclosed payment flows and quality assurance - b. Procedure for quality assurance, iii. identification of companies (p. 155 ff.)</t>
  </si>
  <si>
    <t>D-EITI Report, Chapter 10, Disclosed payment flows and quality assurance - c Data collection, i. Participating companies and coverage of sectors (p. 176 ff.)</t>
  </si>
  <si>
    <t>D-EITI Report Chapter 10, Disclosed payment flows and quality assurance - b. Procedure for quality assurance, iv. identification of government agencies (p. 156 ff.)</t>
  </si>
  <si>
    <t>D-EITI Report, Chapter 10, Disclosed payment flows and quality assurance - c Data collection (p. 176 ff.)</t>
  </si>
  <si>
    <t>See also the reporting portal: https://rohstofftransparenz.de/en/auswahl-der-zahlungsstroeme/
https://rohstofftransparenz.de/en/verfahren-zur-qualitaetssicherung/
https://rohstofftransparenz.de/downloads/2020_Datenmeldung_Unternehmen_Stand%2020230420_neu.xlsx
Mine site and extraction royalties are systematically disclosed via the budget plans of the Federal States.
See also requirement 4.9</t>
  </si>
  <si>
    <t>D-EITI Report, Chapter 10, Disclosed payment flows and quality assurance (p. 146 ff.)</t>
  </si>
  <si>
    <t>D-EITI Report, Chapter 10, Disclosed payment flows and quality assurance b. Procedure for quality assurance, ix Quality of data provided by companies (p. 158 ff.)</t>
  </si>
  <si>
    <t>Not applicable since all companies paying material revenues have submitted reporting templates, see also D-EITI report, table 13 - Coverage of sectors p. 180</t>
  </si>
  <si>
    <t>The IA has reviewed requirement 4.2 in-kind revenues. For the period under review the IA has not identified any in-kind revenues paid to government agencies by the extractive industry. The result of work of the IA is documented in Chapter 10 and 11 of the D-EITI report and the annual report of the IA (https://d-eiti.de/Downloads/Report%20of%20the%20IA%20on%20the%20D-EITI%20Payment%20Reconciliation%20Pilot.pdf). The work report and Chapters of the IA were accepted by the MSG.</t>
  </si>
  <si>
    <r>
      <rPr>
        <b/>
        <sz val="11"/>
        <color theme="1"/>
        <rFont val="Franklin Gothic Book"/>
        <family val="2"/>
      </rPr>
      <t>Justification:</t>
    </r>
    <r>
      <rPr>
        <sz val="11"/>
        <color theme="1"/>
        <rFont val="Franklin Gothic Book"/>
        <family val="2"/>
      </rPr>
      <t xml:space="preserve"> The D-EITI MSG has reviewed EITI requirement 4.2 In-kind revenues in connection with the annual data collection and quality assurance process. For the period under review no In-kind revenues paid to government agencies by the extractive industry have been identified. </t>
    </r>
  </si>
  <si>
    <r>
      <rPr>
        <b/>
        <sz val="11"/>
        <color theme="1"/>
        <rFont val="Franklin Gothic Book"/>
        <family val="2"/>
      </rPr>
      <t xml:space="preserve">Justification: </t>
    </r>
    <r>
      <rPr>
        <sz val="11"/>
        <color theme="1"/>
        <rFont val="Franklin Gothic Book"/>
        <family val="2"/>
      </rPr>
      <t xml:space="preserve">The D-EITI MSG has reviewed EITI requirement 4.3 Infrastructure provisions and barter arrangements in connection with the annual data collection and quality assurance process. For the period under review no agreements that provide for the direct exchange of goods or services against the granting of oil, gas or mining exploration/extraction  have been identified. </t>
    </r>
  </si>
  <si>
    <r>
      <rPr>
        <b/>
        <sz val="11"/>
        <color theme="1"/>
        <rFont val="Franklin Gothic Book"/>
        <family val="2"/>
      </rPr>
      <t xml:space="preserve">Justification: </t>
    </r>
    <r>
      <rPr>
        <sz val="11"/>
        <color theme="1"/>
        <rFont val="Franklin Gothic Book"/>
        <family val="2"/>
      </rPr>
      <t xml:space="preserve">The D-EITI MSG has reviewed EITI requirement 4.4 Transport revenues in connection with the annual data collection and quality assurance process. For the period under review specific revenue streams for grid-bound supply with electricity and gas and for the use of oil pipelines are not levied by government agencies. The operators of these networks are thus subject to general company taxation. </t>
    </r>
  </si>
  <si>
    <t xml:space="preserve">Südwestdeutsche Salzwerke AG is the only SOE in the German extractive sector and participated in the D-EITI  process (see D-EITI Report, Chapter 10). The state share amounts to 93.11% (Federal State of Baden-Wurrtemberg)
 </t>
  </si>
  <si>
    <t>D-EITI Report, Chapter 10, Data collection and quality assurance - a Which payment flows are reported, ii. Selection of companies (p. 150)</t>
  </si>
  <si>
    <t>D-EITI Report, Chapter 10, Data collection and quality assurance  (p. 146 ff.)</t>
  </si>
  <si>
    <t>D-EITI Report, Chapter 10 , Disclosed payment flows and quality assurance - b Procedure for quality assurance (p. 154 ff.)</t>
  </si>
  <si>
    <t xml:space="preserve">D-EITI Report, Chapter 10 , Disclosed payment flows and quality assurance  - Procedure of quality assurance, ix. Quality of data on government revenues (p. 158 ff.) </t>
  </si>
  <si>
    <t>D-EITI Report, Chapter 10 , Disclosed payment flows and quality assurance -b. Procedure for quality assurance, viii. Quality of data provided by 
companies (p. 157)</t>
  </si>
  <si>
    <t>See also reporting portal for data on payment streams: https://rohstofftransparenz.de/downloads/2020_Datenmeldung_Unternehmen_Stand%2020230420_neu.xlsx</t>
  </si>
  <si>
    <t xml:space="preserve">D-EITI Report, Chapter 10, Disclosed payment flows and quality assurance (p. 145 ff.)
D-EITI Report, Annex a.vi (p. 191), D-EITI Report, Chapter 4 Revenues generated by the extract industry - b. Which payments are made by the extractive industry (p. 50 ff.) </t>
  </si>
  <si>
    <t>D-EITI Report, Chapter 10, Disclosed paymment flows and quality assurance c .Data collection (p. 176 ff).</t>
  </si>
  <si>
    <t>D-EITI Report, Chapter 10, Disclosed paymment flows and quality assurance - a Which payment flows are reported iv. Project level reporting (p. 153).</t>
  </si>
  <si>
    <r>
      <rPr>
        <b/>
        <sz val="11"/>
        <color theme="1"/>
        <rFont val="Franklin Gothic Book"/>
        <family val="2"/>
      </rPr>
      <t xml:space="preserve">Justification: </t>
    </r>
    <r>
      <rPr>
        <sz val="11"/>
        <color theme="1"/>
        <rFont val="Franklin Gothic Book"/>
        <family val="2"/>
      </rPr>
      <t xml:space="preserve">The D-EITI MSG has reviewed  EITI requirement 6.2 SOE quasi-fiscal expenditures in connection with the annual data collection and quality assurance process. For the period under review no SOE quasi-fiscal expenditures have been identified. </t>
    </r>
  </si>
  <si>
    <t>D-EITI Report, Chapter 10, Disclosed payment flows and quality assurance c. Data collection (p. 176 ff.)</t>
  </si>
  <si>
    <t>See also information on the reporting portal: 
https://rohstofftransparenz.de/en/zahlungsstroeme/
https://rohstofftransparenz.de/en/auswahl-der-zahlungsstroeme/
https://rohstofftransparenz.de/en/verfahren-zur-qualitaetssicherung/
https://rohstofftransparenz.de/downloads/2020_Datenmeldung_Unternehmen_Stand%2020230420_neu.xlsx</t>
  </si>
  <si>
    <t>D-EITI Report, Chapter 10, Disclosed payment flows and quality assurance - Procedure for quality assurance, ix. Quality of data on goverment revenues (p. 158 ff.)</t>
  </si>
  <si>
    <t>D-EITI Report, Chapter 10, Disclosed payment flows and quality assurance - b. Procedure for quality assurance, ix. Quality of data on goverment revenues (p. 158 ff.)</t>
  </si>
  <si>
    <t>D-EITI Report, Chapter 10, Disclosed payment flows and quality assurance -b. Procedure for quality assurance viii. Quality of data provided by companies (p. 157 ff.)</t>
  </si>
  <si>
    <t>D-EITI Report, Chapter 10, Disclosed payment flows and quality assurance -b. Procedure for quality assurance,  vii Templates and notes on data collection (p. 157 ff.)</t>
  </si>
  <si>
    <t>D-EITI report Chapter 10, Disclosed payment flows and quality assurance b. Procedure for quality assurance (p. 154 ff.)</t>
  </si>
  <si>
    <t>D-EITI report  Chapter 11, Information and recommendations from carrying out the pilot on  payment reconciliation (p.185 ff.)</t>
  </si>
  <si>
    <t>D-EITI report Chapter 10, Disclosed payment flows and quality assurance -b. Procedure of quality assurance, iii Identification of companies (p.155 ff.)</t>
  </si>
  <si>
    <t>See reporting portal: https://rohstofftransparenz.de/en/download/</t>
  </si>
  <si>
    <t>D-EITI Report, Chapter 4 Revenues Generated by the Extractive Industry, e. How are the revenues of the extractive industry allocated? (p. 66 ff.)</t>
  </si>
  <si>
    <t>D-EITI report, Chapter 10 Disclosure of payment flows and quality assurance - b. Procedure for quality assurance, ix Quality of data on government revenues (p. 158 ff.)</t>
  </si>
  <si>
    <t>As per § 3 of the Tax Code, the tax revenues from the extraction of natural resources are not earmarked for a specific purpose; the persons responsible for the Federal Budget, the Federal State budget and the municipal budgets decide how they will be used.</t>
  </si>
  <si>
    <r>
      <rPr>
        <b/>
        <sz val="11"/>
        <color theme="1"/>
        <rFont val="Franklin Gothic Book"/>
        <family val="2"/>
      </rPr>
      <t xml:space="preserve">
Justification: </t>
    </r>
    <r>
      <rPr>
        <sz val="11"/>
        <color theme="1"/>
        <rFont val="Franklin Gothic Book"/>
        <family val="2"/>
      </rPr>
      <t>The D-EITI MSG provides detailed information in the D-EITI report and on the reporting portal on the extractve sector contribution to GDP, an estimate of total government extractive revenues and employment figures disaggregated by gender. Where available more recent data is uploaded to the reporting portal.</t>
    </r>
  </si>
  <si>
    <t>The D-EITI MSG and IA have researched investments. There are no reliable numbers, tailored to the extractive sector.</t>
  </si>
  <si>
    <t>D-EITI Report, Chapter 5. The economic importance of the extractive industry in Germany (p. 68 ff.)</t>
  </si>
  <si>
    <t>D-EITI Report, Chapter 5. The econimic importance of the extractive industry in Germany, a. Contribution to the GDP (p. 69)</t>
  </si>
  <si>
    <t>D-EITI Report, Chapter 7.3. Employment and social affairs (p. 104 ff.)</t>
  </si>
  <si>
    <t>D-EITI Report, Chapter 2 The extractive industry in Germany (p. 16 ff.)</t>
  </si>
  <si>
    <t>D-EITI Report, Chapter 5. The econimic importance of the extractive industry in Germany, a. Contribution to exports (p. 73)</t>
  </si>
  <si>
    <t>see justification in self-assessment</t>
  </si>
  <si>
    <t>D-EITI Report, Chapter 7.1. Managing human intervention in nature and landscape (p. 85 ff.);  D-EITI  Report, Chapter 8 Effects of energy transition and the structural change on the extraction of natural resources in Germany (p. 120 ff.)</t>
  </si>
  <si>
    <t>https://www.uvp-portal.de/</t>
  </si>
  <si>
    <t>D-EITI Report, Chapter 7.1, Dealing with human internvention in nature (p. 85 ff.)
D-EITI Report, Chapter 7.2 Environmental protection, renaturation, recultivation (p. 99 ff.)
D-EITI Report, Chapter 8 Effects of energy transition and the structural change on the extraction of natural resources in Germany (p. 120 ff.)</t>
  </si>
  <si>
    <t xml:space="preserve">The legal basis for determining the payment obligations from royalties is the German Mining Law.
See also statement of the government: </t>
  </si>
  <si>
    <t>All mine-site and extraction royalties are reported at project level as defined by the D-EITI MSG.</t>
  </si>
  <si>
    <r>
      <rPr>
        <b/>
        <sz val="11"/>
        <color theme="1"/>
        <rFont val="Franklin Gothic Book"/>
        <family val="2"/>
      </rPr>
      <t>Justification:</t>
    </r>
    <r>
      <rPr>
        <sz val="11"/>
        <color theme="1"/>
        <rFont val="Franklin Gothic Book"/>
        <family val="2"/>
      </rPr>
      <t xml:space="preserve"> The D-EITI MSG ensures comprehensive disclosures of company payments and government revenues from the extractive sector. If payments to a government agency in 
material revenue streams exceeded EUR 100,000, they were considered material. The D-EITI Report documents that the selection of material companies follows the Accounting 
Directive, which limits disclosures to "large" companies, for which the criteria are further specified. The D-EITI MSG describes its approach in detail in Chapter 10 - Disclosed payment flows and quality assurance. All as material identified companies participated in the D-EITI reporting. The estimated coverage of all participating companies per relevant sectors ranges from 95.6% (crude oil) to 99.7% (boiled salt).</t>
    </r>
  </si>
  <si>
    <t>The processes for awarding and transfering licences in both the mining sector as well as in the oil and gas sector are defined by the German Federal Mining Law (Bundesberggesetz).</t>
  </si>
  <si>
    <t>The D-EITI MSG provides information on the volumes of exports by following four commodity groups: coal, crude oil and natural gas, quarried natural resources and ores. 
See reporting portal: https://rohstofftransparenz.de/en/exporte/
See also the reporting portal for more disaggregated (by Federal State) and more recent data: https://rohstofftransparenz.de/en/download/
Latest data available 2022</t>
  </si>
  <si>
    <t>The D-EITI MSG provides information on the values of exports by following four commodity groups: coal, crude oil and natural gas, quarried natural resources and ores. 
See reporting portal: https://rohstofftransparenz.de/en/exporte/
See also the reporting portal for more disaggregated (by Federal State) and more recent data: https://rohstofftransparenz.de/en/download/
Latest data available 2022</t>
  </si>
  <si>
    <r>
      <t xml:space="preserve">There are three types of reports: audited financial statements, payment reports, and CBCR. 
Companies of a certain size in Germany are required to publish their payment reports (Zahlungsberichte) and their audited financial statement. All companies that have been identified for the D-EITI reports to transfer material payments do publish their payment reports - the one company below the mandatory threshold to publish its reports does so voluntarily (Dyckerhoff). They are accessible here: www.bundesanzeiger.de
Country-by-Country-Reports (CbCR) are prepared as required by the EU Directives 2015/2376, as of 8 December 2015, and 2016/881 as of 25 May 2016. Country-by-country reports are exchanged with third parties on the basis of the Multilateral Competent Authority Agreement on the Exchange of Country-by-Country Reports (CbC MCAA) signed on 27 January 2016, which was put into national law by ratifying the “Act on the Multilateral Agreement of 27 January 2016 between the competent authorities on the exchange of country-by-country reports of 19 October 2016” (BGBl. I page 1178). They had not been made public in Germany until now.
Via the implementation law of June 19, 2023 (Federal Law 2023 I No. 154 of June 21, 2023), the fourth section of the third book of the HGB was supplemented by a new subsection, in which the obligations to create (§§ 342b to 342f HGB) and for disclosure (§ 342m HGB) CbCR has been defined. 
Sanction for non-compliance with the EU Public CbCR are also defined (§§ 342o to 342p HGB). For sensitive information, the disclosure in the EU Public CbCR can be postponed by up to four years (§ 342k HGB). The EU Public CbCR is required for all “big” companies covering the year 2025 onwards.
</t>
    </r>
    <r>
      <rPr>
        <sz val="11"/>
        <rFont val="Franklin Gothic Book"/>
        <family val="2"/>
      </rPr>
      <t>For the period under review the IA prepared an overview with all payment reports. This overview is presented to the MSG and can be accessed via the internal area of the D-EITI Website: https://d-eiti.de/Downloads/Uebersicht_gesetzliche_Zahlungsberichte_fuer_2016-2020%20%281%29.xlsx</t>
    </r>
  </si>
  <si>
    <t>See also reporting portal: https://rohstofftransparenz.de/daten/gesamtdeutsche_rohstoffproduktion/ 
Latest data available 2021</t>
  </si>
  <si>
    <t xml:space="preserve">The sum of dividend and tax payments is €22.222.832,36
The dividend paid in 2020 for the previous financial year amounted to €16,812,000.00 (see Annual Report 2020, p. 95: www.salzwerke.de/de/investor-relations/finanzberichte/geschaeftsberichte.html). Tax payments amounted to €6,222,832.36.
Based on the annual report for the City of Heilbronn (https://www.heilbronn.de/fileadmin/daten/stadtheilbronn/formulare/rathaus/stadtkaemmerei/Beteiligungsbericht_2020_neu.pdf) Heilbronn received €7.8 mio. in dividends. Based on the annual report for the Federal State of Baden-Wurttemberg (https://www.bwstiftung.de/fileadmin/bw-stiftung/Publikationen/Stiftung/BW-Stiftung_Jahresbericht_2020_Ansicht.pdf) Baden-Wurttemberg received €8.2 mio. in dividends </t>
  </si>
  <si>
    <t>The sum is composed as follows:
Sum of payments for trade tax (and, where applicable) for leases (municipality level) €45.354.798,17
Sum of mine site and extraction royalties (Federal State level):  €99.297.607,94</t>
  </si>
  <si>
    <t>For the fifth D-EITI Report the MSG continued to report under the pilot scheme of the EITI Board.</t>
  </si>
  <si>
    <t>https://www.bundeshaushalt.de/#; https://offenerhaushalt.de/
https://www.bundesrechnungshof.de/DE/0_home/home_node.html</t>
  </si>
  <si>
    <t>All government entities are subject to independent audits by public audit offices</t>
  </si>
  <si>
    <r>
      <t xml:space="preserve">
</t>
    </r>
    <r>
      <rPr>
        <b/>
        <sz val="11"/>
        <color theme="1"/>
        <rFont val="Franklin Gothic Book"/>
        <family val="2"/>
      </rPr>
      <t xml:space="preserve">Justification: </t>
    </r>
    <r>
      <rPr>
        <sz val="11"/>
        <color theme="1"/>
        <rFont val="Franklin Gothic Book"/>
        <family val="2"/>
      </rPr>
      <t xml:space="preserve">The D-EITI MSG describes the regulatory framework for the extractive industries, including relevant laws, the fiscal regime as well as the roles of government entities in detail in the D-EITI report and on the reporting portal. It provides direct links to the regulations and laws. The MSG included a description of rules for preventing corruption in public administration and the private sector as well as a legal framework on bribery and corruption of elected representatives, prevention and control through transparency. Further, it provides detailed descriptions on the legal base for of the different special topics (see for example the chapter on Effects of energy transition and the structural change on the extraction of natural resources in Germany). The statements of stakeholders (including several D-EITI MSG organisation) on the modernization process of the German Mining Law are publicly available. Planned reforms are adressed in the current coaltion agreement. Further, the MSG discusses ongoing and planned reforms in its MSG meetings. </t>
    </r>
  </si>
  <si>
    <r>
      <rPr>
        <b/>
        <sz val="11"/>
        <color theme="1"/>
        <rFont val="Franklin Gothic Book"/>
        <family val="2"/>
      </rPr>
      <t>Justification</t>
    </r>
    <r>
      <rPr>
        <sz val="11"/>
        <color theme="1"/>
        <rFont val="Franklin Gothic Book"/>
        <family val="2"/>
      </rPr>
      <t>:In Germany there are two levels of subnational governments: munipalities and states. The D-EITI Report clearly describes the payment flows received by the subnational entities (Chapter 4b). In Chapter 10 of the D-EITI report,  "Disclosed payment flows and quality assurance", the MSG provides detailed explainations on public oversight of subnational entities, including municipal and state level. With the "Statement by the MSG on the implementation of the alternative reporting" (pilot on payment reconciliation) in the 4th D-EITI report , the D-EITI MSG concludes that the procedure carried out and described in chapter 10 provides a reliable assessment of signs of risks whether payment flows to government agencies related to natural resources are being properly processed during the respective reporting period. This risk based approach for quality assurance has been introduced as the new standard procedure for EITI implementation in Germany.
Furthermore, thin e 5th D-EITI report, the D-EITI MSG has extended its reporting. It includes the 20 municipalities with the highest trade tax payments from D-EITI companies and added a quality assurance process for trade tax payments.</t>
    </r>
  </si>
  <si>
    <r>
      <rPr>
        <b/>
        <sz val="11"/>
        <color theme="1"/>
        <rFont val="Franklin Gothic Book"/>
        <family val="2"/>
      </rPr>
      <t xml:space="preserve">Justification: </t>
    </r>
    <r>
      <rPr>
        <sz val="11"/>
        <color theme="1"/>
        <rFont val="Franklin Gothic Book"/>
        <family val="2"/>
      </rPr>
      <t>The D-EITI MSG ensures that public disclosures of company payments and government revenues from oil, gas and mining are sufficiently timely. Following a recommendation from D-EITI first validation, where available, the D-EITI MSG publishes more recent data (compared to the current reporting year) on its reporting portal. 1,98 years refers only to payment data other data is more timely (see comment below.</t>
    </r>
  </si>
  <si>
    <r>
      <rPr>
        <b/>
        <sz val="11"/>
        <color theme="1"/>
        <rFont val="Franklin Gothic Book"/>
        <family val="2"/>
      </rPr>
      <t xml:space="preserve">Justification: </t>
    </r>
    <r>
      <rPr>
        <sz val="11"/>
        <color theme="1"/>
        <rFont val="Franklin Gothic Book"/>
        <family val="2"/>
      </rPr>
      <t>The D-EITI MSG developed a risk based approach to ensure the quality of the payment data. On the one hand, this alternative procedure discloses the payments made by the extractive companies and, on the other hand, it comprehensively assesses the structure of the payment system, the legal framework and the control mechanisms and safeguards in a two step risk based approach. In addition, the procedure takes into account the current results of external audits of the public budgets to which payments are made at federal, state and municipal level. Subsequently, the risk for non-compliant payment flows was assessed and the plausibility of the payment data was checked. The MSG concludes that the developed alternative procedure provides a very nuanced picture of the assessment and collection of the extraction royalties applicable to specific natural resources and the associated external and parliamentary controls. According to the D-EITI MSG this new process clearly adds value.
This process was presented and discussed at international level and contributed to the debate on the update of the EITI Standard.</t>
    </r>
  </si>
  <si>
    <r>
      <rPr>
        <b/>
        <sz val="11"/>
        <color theme="1"/>
        <rFont val="Franklin Gothic Book"/>
        <family val="2"/>
      </rPr>
      <t xml:space="preserve">
Justification:</t>
    </r>
    <r>
      <rPr>
        <sz val="11"/>
        <color theme="1"/>
        <rFont val="Franklin Gothic Book"/>
        <family val="2"/>
      </rPr>
      <t xml:space="preserve"> The D-EITI MSG provides information about the allocation of extractive revenues in the D-EITI Report and on the reporting portal. The D-EITI Report describes the allocation of extractive revenues. Extractive revenues are received by municipalities, states and the Federal Government. All revenues are recorded on budget of these government entities. Municipalities make budget information publicly available via https://offenerhaushalt.de/.</t>
    </r>
  </si>
  <si>
    <r>
      <rPr>
        <b/>
        <sz val="11"/>
        <color theme="1"/>
        <rFont val="Franklin Gothic Book"/>
        <family val="2"/>
      </rPr>
      <t>Justification:</t>
    </r>
    <r>
      <rPr>
        <sz val="11"/>
        <color theme="1"/>
        <rFont val="Franklin Gothic Book"/>
        <family val="2"/>
      </rPr>
      <t xml:space="preserve">  The D-EITI report, government websites and the project "Offener Haushalt" provide information on the revenue allocation of the extractive industry in Germany. Tracking transfers is not possible in pracitce. Trade taxes and corporation taxes from extractive activities are not earmarked and cannot be distinguished from revenue collected from other sectors. Royalties enter the state budget and are included in the  financial equalisation mechanism. Further,  the D-EITI MSG has improved the accessibility of information on extractive revenues at the local level by including the  20 municipalities to which the highest trade tax payments were made by D-EITI companies in the reporting year 2020. </t>
    </r>
  </si>
  <si>
    <r>
      <rPr>
        <b/>
        <sz val="11"/>
        <color theme="1"/>
        <rFont val="Franklin Gothic Book"/>
        <family val="2"/>
      </rPr>
      <t>Justification:</t>
    </r>
    <r>
      <rPr>
        <sz val="11"/>
        <color theme="1"/>
        <rFont val="Franklin Gothic Book"/>
        <family val="2"/>
      </rPr>
      <t xml:space="preserve"> The D- EITI Report includes links to publicly available sources of information on budgeting, expenditures and audit reports. information on the budget process is systematically disclosed. Tax revenues from the extraction of natural resources are not earmarked for specific purposes.  
Further, the D-EITI MSG provides information  about state subsidies, tax concessions to the extractive sector and water abstraction fees.</t>
    </r>
  </si>
  <si>
    <r>
      <t>Justification:</t>
    </r>
    <r>
      <rPr>
        <sz val="11"/>
        <color theme="1"/>
        <rFont val="Franklin Gothic Book"/>
        <family val="2"/>
      </rPr>
      <t xml:space="preserve"> The MSG finds for the period under review that no material voluntary social expenditures have been made.As in the case of income tax on wages and salaries, social security contributions (= employers’ contributions to the social security of the employees) are paid by the employer for the employees. Depending on the type of contribution, however, the employer contributes up to half of this social security payment. In essence, these contributions are for pension, health, unemployment and long-term care insurance. However, social security contributions are not a specific tax for the extractive industry – and they are also expressly excluded from reporting in terms of commercial law. For this reason, these contributions are not included in the German EITI report.</t>
    </r>
    <r>
      <rPr>
        <b/>
        <sz val="11"/>
        <color theme="1"/>
        <rFont val="Franklin Gothic Book"/>
        <family val="2"/>
      </rPr>
      <t xml:space="preserve"> 
</t>
    </r>
    <r>
      <rPr>
        <sz val="11"/>
        <color theme="1"/>
        <rFont val="Franklin Gothic Book"/>
        <family val="2"/>
      </rPr>
      <t>A working group on environmental expenditures had been installed and agreed on further reporting (see information below). However, the MSG agreed not to include environmental expenditures as payment flows in the EITI reporting since the MSG does not consider them matieral (see also point 5 in the Outcome and Impact Template)</t>
    </r>
    <r>
      <rPr>
        <b/>
        <sz val="11"/>
        <color theme="1"/>
        <rFont val="Franklin Gothic Book"/>
        <family val="2"/>
      </rPr>
      <t xml:space="preserve">. </t>
    </r>
    <r>
      <rPr>
        <sz val="11"/>
        <color theme="1"/>
        <rFont val="Franklin Gothic Book"/>
        <family val="2"/>
      </rPr>
      <t>However, the D-EITI MSG decided to describe the context of environmental expenditures providing some examples (see entries below)</t>
    </r>
    <r>
      <rPr>
        <b/>
        <sz val="11"/>
        <color theme="1"/>
        <rFont val="Franklin Gothic Book"/>
        <family val="2"/>
      </rPr>
      <t>.</t>
    </r>
  </si>
  <si>
    <r>
      <rPr>
        <b/>
        <sz val="11"/>
        <color theme="1"/>
        <rFont val="Franklin Gothic Book"/>
        <family val="2"/>
      </rPr>
      <t>Justification:</t>
    </r>
    <r>
      <rPr>
        <sz val="11"/>
        <color theme="1"/>
        <rFont val="Franklin Gothic Book"/>
        <family val="2"/>
      </rPr>
      <t xml:space="preserve"> The D-EITI MSG provides comprehensive information of the regulatory framework and monitoring efforts to manage the environmental impact of extractive industries in Germany within the special chapters of the D-EITI report. Topics adressed by the special chapter include among other: Rules of intervention under nature conservation law, rehabilitation during the operational and closing-down phase, the legal base in connection with the effects of energy transition and the structural change of the extraction of natural resources in Gemany. Furthermore, environmental information is systematically disclosed by the Federal States and publicly available.</t>
    </r>
  </si>
  <si>
    <t>https://www.bundeshaushalt.de/static/daten/2022/soll/BHH%202022%20gesamt.pdf</t>
  </si>
  <si>
    <t xml:space="preserve">Starting from page 28, you can see the national revenue classification system. </t>
  </si>
  <si>
    <t>Including the 16 "Landesrechnungshöfe" for the Federal States.</t>
  </si>
  <si>
    <t xml:space="preserve">See overview of Federal States databases on environmental information: https://rohstofftransparenz.de/downloads/211215%20Umweltinformationsstellen_%C3%9Cbersicht.xlsx 
See also overview of compensation directories in the Federal States, D-EITI Report p. 89). </t>
  </si>
  <si>
    <t>Exceeded</t>
  </si>
  <si>
    <t>Fully met</t>
  </si>
  <si>
    <r>
      <rPr>
        <b/>
        <i/>
        <sz val="11"/>
        <color rgb="FF000000"/>
        <rFont val="Franklin Gothic Book"/>
        <family val="2"/>
      </rPr>
      <t xml:space="preserve">Partly met (civil society constituency) </t>
    </r>
    <r>
      <rPr>
        <i/>
        <sz val="11"/>
        <color rgb="FF000000"/>
        <rFont val="Franklin Gothic Book"/>
        <family val="2"/>
      </rPr>
      <t xml:space="preserve">/
</t>
    </r>
    <r>
      <rPr>
        <b/>
        <i/>
        <sz val="11"/>
        <color rgb="FF000000"/>
        <rFont val="Franklin Gothic Book"/>
        <family val="2"/>
      </rPr>
      <t>Fully met (government/industry constituency)</t>
    </r>
  </si>
  <si>
    <r>
      <rPr>
        <b/>
        <i/>
        <sz val="11"/>
        <color rgb="FF000000"/>
        <rFont val="Franklin Gothic Book"/>
        <family val="2"/>
      </rPr>
      <t>Fully met</t>
    </r>
    <r>
      <rPr>
        <i/>
        <sz val="11"/>
        <color rgb="FF000000"/>
        <rFont val="Franklin Gothic Book"/>
        <family val="2"/>
      </rPr>
      <t xml:space="preserve"> </t>
    </r>
  </si>
  <si>
    <t xml:space="preserve">Not applicable </t>
  </si>
  <si>
    <t xml:space="preserve">Fully met </t>
  </si>
  <si>
    <t>The reporting portal (https://rohstofftransparenz.de/en/download/) is updated continuosly with the latest available data. 
More recent data available for:
Data on natural resource extraction 2021
Data on goverment revenues through taxes 2021
Data on gross value added by Federal States: 2021
Data on extraction royalties 2021
Data on mining royalties 2022
Data on employment: 2022
Data on exports: 2022
Data on mining authorizations 2022
Data on turnover of quarried natural resources 2022
Data on subsidies in the hard coal industry 2022
Data on concessions for electricity and energy taxes 2022
Data on renewable energies 2022</t>
  </si>
  <si>
    <r>
      <rPr>
        <b/>
        <i/>
        <sz val="11"/>
        <color rgb="FF000000"/>
        <rFont val="Franklin Gothic Book"/>
        <family val="2"/>
      </rPr>
      <t>Not applicable</t>
    </r>
    <r>
      <rPr>
        <i/>
        <sz val="11"/>
        <color rgb="FF000000"/>
        <rFont val="Franklin Gothic Book"/>
        <family val="2"/>
      </rPr>
      <t xml:space="preserve"> </t>
    </r>
  </si>
  <si>
    <t>https://www.unternehmensregister.de/ureg/</t>
  </si>
  <si>
    <t>https://www.handelsregister.de/rp_web/welcome.xhtml</t>
  </si>
  <si>
    <t>D-EITI Report, Chapter 4 Revenues Generated by the Extractive Industry, e. How are the revenues of the extractive industry allocated? (p. 66), D-EITI Report, Chapter 10, Disclosed payment flows and quality assurance (p. 146 ff.)</t>
  </si>
  <si>
    <r>
      <rPr>
        <b/>
        <sz val="11"/>
        <color theme="1"/>
        <rFont val="Franklin Gothic Book"/>
        <family val="2"/>
      </rPr>
      <t>Justification:</t>
    </r>
    <r>
      <rPr>
        <sz val="11"/>
        <color theme="1"/>
        <rFont val="Franklin Gothic Book"/>
        <family val="2"/>
      </rPr>
      <t xml:space="preserve"> The D-EITI MSG ensures the traceability of payments and transfers involving SOEs.  In the first validation of the D-EITI  it was noted that Südwestdeutsche Salzwerke was not included and the EITI Board issued a corrective action. As a reaction the D-EITI MSG convinced Südwestdeutsche Salzwerke AG  as the only SOE in the german extractive sector to participate  in the D-EITI process. Through the quality assurance procedure the D-EITI MSG strenghtens public understanding of whether revenues accruble to the state are effectively transferred to the state.</t>
    </r>
  </si>
  <si>
    <t>Total in EUR</t>
  </si>
  <si>
    <t xml:space="preserve">
The total amount in the Part 4 and 5 are identical, because it was chosen to introduce payments reported by companies into Part 4 due to the following explanation: The government disclosure in Germany builds upon the statistical codes (NACE) of the core economic activity. Mixed companies with minor extractive activities might not be included in this statistic – but do report under EITI because they regard themselves as “extractive companies”.This could cause numbers for total government revenues that are even smaller than payments reported by companies and would lead otherwise to a coverage exceeding 100%.</t>
  </si>
  <si>
    <t>Insert additional rows as needed. E.g., the below table covers the excluded revenues - not applicable in Germany</t>
  </si>
  <si>
    <t>Spalte1</t>
  </si>
  <si>
    <r>
      <rPr>
        <b/>
        <sz val="11"/>
        <color theme="1"/>
        <rFont val="Franklin Gothic Book"/>
        <family val="2"/>
      </rPr>
      <t>Justification:</t>
    </r>
    <r>
      <rPr>
        <sz val="11"/>
        <color theme="1"/>
        <rFont val="Franklin Gothic Book"/>
        <family val="2"/>
      </rPr>
      <t xml:space="preserve"> The D-EITI MSG provides an overview of key commodities, including their history, economic importance, extraction and uses for each sector within the extractive industries in Germany. In the D-EITI report, the MSG also refers to exploration activities (for example exploration projects to extract lithium in Germany). 
Exploration licesens are systematically disclosed via the license registers of the Federal States.</t>
    </r>
  </si>
  <si>
    <t>Bavaria/Lower Saxony</t>
  </si>
  <si>
    <t>Lower Saxony/ North Rhine-Westphalia</t>
  </si>
  <si>
    <t>Rhineland Palatine</t>
  </si>
  <si>
    <t>Hesse, Saxony Anhalt</t>
  </si>
  <si>
    <t>Lower Saxony/ Hamburg/ Rhineland Palatinate</t>
  </si>
  <si>
    <t>Lower Saxony</t>
  </si>
  <si>
    <t>Baden Wurttemberg</t>
  </si>
  <si>
    <t>Lower Saxony/ Schleswig Holstein/ Bavaria</t>
  </si>
  <si>
    <t>https://www.xetra.com/xetra-de/</t>
  </si>
  <si>
    <t>see #4.1 Reporting entities
The following D-EITI reporting companies are listed at (at least one) stock exchanges:
Lausitz Energie Bergbau AG
RWE Power AG
Südwestdeutsche Salzwerke AG
Wacker Chemie AG
Wintershall DEA AG</t>
  </si>
  <si>
    <t>See also reporting portal: https://rohstofftransparenz.de/daten/gesamtdeutsche_rohstoffproduktion/
Latest data availble 2021
The D-EITI MSG decided to publish volumes and value disaggregated by Federal State. See statement of the government why further disaggregration in Germany by Federal State is not possible. See statement of the goverment constituency: https://d-eiti.de/wp-content/uploads/2023/09/Stellungnahme-der-Regierung-zu-3.2-EITI-Standard_production.docx 
See statement of industry constituency: https://d-eiti.de/wp-content/uploads/2023/09/230907-Stellungnahme-der-Privatwirtschaft-zu-EITI-Standard-2.5_beneficial-ownerswhip-3.2-production-data.docx</t>
  </si>
  <si>
    <r>
      <rPr>
        <b/>
        <sz val="11"/>
        <color theme="1"/>
        <rFont val="Franklin Gothic Book"/>
        <family val="2"/>
      </rPr>
      <t>Justification:</t>
    </r>
    <r>
      <rPr>
        <sz val="11"/>
        <color theme="1"/>
        <rFont val="Franklin Gothic Book"/>
        <family val="2"/>
      </rPr>
      <t xml:space="preserve"> 
Mine-site and extraction royalties are included in the D-EITI report disaggegated at project level. A project is defined as the compound of operational activities by one company that are governed legally by the German Mining Law (BBergGesetz) and which form the basis for payments to one government entity at federal state level. 
Consequently, the payment stream mine-site and extraction royalties is a payment obligation resulting from the entirety of the operational activities of the extractive company per Federal State.
See also statement of the government constituency: https://d-eiti.de/wp-content/uploads/2023/09/Stellungnahme-der-Regierung-zu-4.7-EITI-Standard_level-of-disaggregation.docx</t>
    </r>
  </si>
  <si>
    <t>See as well the reporting portal: https://rohstofftransparenz.de/downloads/2020_Datenmeldung_Unternehmen_Stand%2020230420_neu.xlsx.xlsx
See statement of the government: 
The MSG discussed this requirement intensively during two meetings (06.09.2023 and 20.09.2023) (see minutes of the MSG: https://d-eiti.de/wp-content/uploads/2023/09/Protokoll_Austausch-Validierungsvorbereitung.docx</t>
  </si>
  <si>
    <t>In the 25th MSG meeting the D-EITI MSG decided to include more timely data in the current reporting (reporting year 2021). The latest available data will be inlcuded in the report (for the reporting year 2021 also data for 2022).
See minutes of the 25th D-EITI MSG meeting: https://d-eiti.de/wp-content/uploads/2023/07/230717_Protokoll_25.MSG-Sitzung_clean-1.docx</t>
  </si>
  <si>
    <t>Further, the report also includes information about state subsidies and tax concessions to the extractive sector (see D-EITI Report, Chapter 6  State subsides and tax concessions, p. 75ff.) as well as information on water abstraction fees (see D-EITI Report, Chapter 7.1 Managing human intervention in nature and landscape, p. 85ff.)</t>
  </si>
  <si>
    <t xml:space="preserve"> https://www.destatis.de/DE/Themen/Arbeit/Arbeitsmarkt/Erwerbstaetigkeit/Tabellen/insgesamt.html</t>
  </si>
  <si>
    <t xml:space="preserve"> https://de.statista.com/statistik/daten/studie/164032/umfrage/einnahmen-und-ausgaben-des-deutschen-staats/#professional</t>
  </si>
  <si>
    <t xml:space="preserve">See also the reporting portal: https://rohstofftransparenz.de/en/rohstoffgewinnung/wirtschaftlich-berechtigter/ 
Access to the transpareancy register in Germany is currently granted  with legitimate interest due to ECJ ruling.  German national law must be interpreted in conformity with the European Union: https://eur-lex.europa.eu/legal-content/EN/TXT/?qid=1671803449590&amp;uri=CELEX%3A62020CJ0037  
The MSG discussed the requirement in meetings on 06.09.2023 and on 20.09.2023 (see minutes:https://d-eiti.de/mediathek-dokumente/). The industry constituency started an inquiry whether publication of the BO data can be done directly through the companies. Due to legal concerns this is not possible. 
Please see statement of the industry constituency: https://d-eiti.de/wp-content/uploads/2023/09/230907-Stellungnahme-der-Privatwirtschaft-zu-EITI-Standard-2.5_beneficial-ownerswhip-3.2-production-data.docx
Please see  statement of the government constiuency: https://d-eiti.de/Downloads/230905%20Stellungnahme%20zu%202.5%20EITI%20Standard%20beneficial%20ownerswhip_BMWK.docx </t>
  </si>
  <si>
    <r>
      <t xml:space="preserve">Justification:
</t>
    </r>
    <r>
      <rPr>
        <sz val="11"/>
        <color theme="1"/>
        <rFont val="Franklin Gothic Book"/>
        <family val="2"/>
      </rPr>
      <t>Since November 2022, public access to the transparency register in Germany is granted with legitimate interest due to the ECJ ruling. Germany has to abide to the ruling. The D-EITI MSG discussed the ruling and the impact on the transparency register intensively. All constituencies issued statements that are publicly available on the D-EITI website.
The IA has accessed the transparency register and checked the entries for D-EITI compa-nies. The IA has not found any implausibilities.
Although the ECJ ruling affected the access to the transparency register, (beneficial) ownership information is provided through other registers in Germany such as the Commercial Register (Handelsregister) (see statement of the government).
Deviating from the self-assessment of government and the industry constituency (both “fully met”), the civil society argues in the self-assessment for “partly met”. The civil society criticizes that the D-EITI MSG didn’t publish a list of the beneficial owners of the companies par-ticipating in D-EITI reporting within the D-EITI report, in addition to the transparency register. This refers to the time period before the access of the transparency register required a legitimate interest.  
The MSG notes that the requirement 2.5 was validated with satisfactory progress in 2021.</t>
    </r>
  </si>
  <si>
    <t>See also information on reporting  portal: https://rohstofftransparenz.de/rohstoffgewinnung/lizenzregister-und-vertraege/
Partially systematically disclosed. Several federal states publish a transparent online licence cadastre (i.e. land registration), see for example:
Baden Wuerttemberg: https://maps.lgrb-bw.de/ 
Berlin and Brandenburg: https://geo.brandenburg.de/
Lower Saxony: https://nibis.lbeg.de/cardomap3/
North Rine-Westphalia: https://www.geoportal.nrw/?activetab=portal 
Saarland: https://geoportal.saarland.de/
Bayern: https://www.stmwi.bayern.de/energie/bodenschaetze/
Besides, the D-EITI MSG provides guidance on how to access the informaton in the respective Federal States: https://rohstofftransparenz.de/downloads/Einsichtnahme%20in%20die%20Berechtsamsb%C3%BCcher.pdf
Further Federal States are planning to set up similar systems.
The D-EITI brings together the licences in one list and acts as a clearing house. An overview of all the licences in Germany can be accessed via the link. An overview of changes of licences in the respective reporting year can be accessed here: https://rohstofftransparenz.de/download/ under "Daten zu Bergbauberechtigungen"</t>
  </si>
  <si>
    <t>The processes for awarding and transfering licences in both the mining sector as well as in the oil and gas sector are defined by the German Federal Mining Law (Bundesberggesetz)</t>
  </si>
  <si>
    <t>see https://rohstofftransparenz.de/download/ under "Daten zu Bergbauberechtigungen" and online licence cadastre of the Federal States</t>
  </si>
  <si>
    <t>See also information on reporting  portal: https://rohstofftransparenz.de/rohstoffgewinnung/lizenzregister-und-vertraege/
Partially systematically disclosed. Several federal states publish a transparent online licence cadastre (i.e. land registration), see for example:
Baden Wuerttemberg: https://maps.lgrb-bw.de/ 
Berlin and Brandenburg: https://geo.brandenburg.de/
Lower Saxony: https://nibis.lbeg.de/cardomap3/
North Rine-Westphalia: https://www.geoportal.nrw/?activetab=portal 
Saarland: https://geoportal.saarland.de/
Bayern: https://www.stmwi.bayern.de/energie/bodenschaetze/
Besides, the D-EITI MSG provides guidance on how to access the informaton in the respective Federal States: https://rohstofftransparenz.de/downloads/Einsichtnahme%20in%20die%20Berechtsamsb%C3%BCcher.pdf
Further Federal States are planning to set up similar systems.
The D-EITI brings together the licences in one list and acts as a clearing house. An overview of all the licences in Germany can be accessed via the link. An overview of changes of licences in the respective reporting year can be accessed here:  https://rohstofftransparenz.de/download/ under "Daten zu Bergbauberechtigungen"</t>
  </si>
  <si>
    <t>see https://rohstofftransparenz.de/download/ under "Daten zu Bergbauberechtigungen"</t>
  </si>
  <si>
    <t>see https://rohstofftransparenz.de/download/ under "Daten zu Bergbauberechtigungen"and online licence cadastre of the Federal States</t>
  </si>
  <si>
    <t>see https://rohstofftransparenz.de/download/ under "Daten zu Bergbauberechtigungen"  and online licence cadastre of the Federal States</t>
  </si>
  <si>
    <t xml:space="preserve">see https://rohstofftransparenz.de/download/ under "Daten zu Bergbauberechtigungen" </t>
  </si>
  <si>
    <t>See also information on reporting  portal: https://rohstofftransparenz.de/rohstoffgewinnung/lizenzregister-und-vertraege/
Partially systematically disclosed. Several federal states publish a transparent online licence cadastre (i.e. land registration), see for example:
Baden Wuerttemberg: https://maps.lgrb-bw.de/ 
Berlin and Brandenburg: https://geo.brandenburg.de/
Lower Saxony: https://nibis.lbeg.de/cardomap3/
North Rine-Westphalia: https://www.geoportal.nrw/?activetab=portal 
Saarland: https://geoportal.saarland.de/
Bayern: https://www.stmwi.bayern.de/energie/bodenschaetze/
Besides, the D-EITI MSG provides guidance on how to access the informaton in the respective Federal States: https://rohstofftransparenz.de/downloads/Einsichtnahme%20in%20die%20Berechtsamsb%C3%BCcher.pdf
Further Federal States are planning to set up similar systems.
The D-EITI brings together the licences in one list and acts as a clearing house. An overview of all the licences in Germany can be accessed via the link. An overview of changes of licences in the respective reporting year can be accessed here: see https://rohstofftransparenz.de/download/ under "Daten zu Bergbauberechtigungen"</t>
  </si>
  <si>
    <t>See also reporting portal for an overview of each sector of the extractive industries in Germany: http://rohstofftransparenz.de/en/rohstoffgewinnung/
Exploration licesens are systematically disclosed via the license registers of the Federal States.
see https://rohstofftransparenz.de/download/ under "Daten zu Bergbauberechtigungen" and online licence cadastre of the Federal States</t>
  </si>
  <si>
    <t>https://rohstofftransparenz.de/en/download/   under "Collected data of the D-EITI"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</si>
</sst>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 #,##0.00_ ;_ * \-#,##0.00_ ;_ * &quot;-&quot;??_ ;_ @_ "/>
    <numFmt numFmtId="165" formatCode="_ * #,##0_ ;_ * \-#,##0_ ;_ * &quot;-&quot;??_ ;_ @_ "/>
    <numFmt numFmtId="166" formatCode="yyyy\-mm\-dd"/>
    <numFmt numFmtId="167" formatCode="_ * #,##0.0000_ ;_ * \-#,##0.0000_ ;_ * &quot;-&quot;??_ ;_ @_ "/>
  </numFmts>
  <fonts count="74"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i/>
      <u/>
      <sz val="14"/>
      <color theme="1"/>
      <name val="Franklin Gothic Book"/>
      <family val="2"/>
    </font>
    <font>
      <b/>
      <i/>
      <u/>
      <sz val="14"/>
      <color rgb="FF000000"/>
      <name val="Franklin Gothic Book"/>
      <family val="2"/>
    </font>
    <font>
      <b/>
      <i/>
      <u/>
      <sz val="14"/>
      <color theme="1"/>
      <name val="Franklin Gothic Book"/>
      <family val="2"/>
    </font>
    <font>
      <sz val="11"/>
      <color theme="1"/>
      <name val="Franklin Gothic Book"/>
      <family val="2"/>
    </font>
    <font>
      <i/>
      <sz val="11"/>
      <color rgb="FF000000"/>
      <name val="Franklin Gothic Book"/>
      <family val="2"/>
    </font>
    <font>
      <i/>
      <sz val="11"/>
      <name val="Franklin Gothic Book"/>
      <family val="2"/>
    </font>
    <font>
      <i/>
      <u/>
      <sz val="10.5"/>
      <color theme="10"/>
      <name val="Franklin Gothic Book"/>
      <family val="2"/>
    </font>
    <font>
      <sz val="11"/>
      <color rgb="FF000000"/>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sz val="11"/>
      <color theme="1"/>
      <name val="Franklin Gothic Book"/>
      <family val="2"/>
    </font>
    <font>
      <i/>
      <sz val="11"/>
      <color theme="1"/>
      <name val="Franklin Gothic Book"/>
      <family val="2"/>
    </font>
    <font>
      <b/>
      <sz val="11"/>
      <color rgb="FF000000"/>
      <name val="Franklin Gothic Book"/>
      <family val="2"/>
    </font>
    <font>
      <i/>
      <u/>
      <sz val="11"/>
      <color theme="1"/>
      <name val="Franklin Gothic Book"/>
      <family val="2"/>
    </font>
    <font>
      <b/>
      <i/>
      <u/>
      <sz val="11"/>
      <color rgb="FF000000"/>
      <name val="Franklin Gothic Book"/>
      <family val="2"/>
    </font>
    <font>
      <b/>
      <i/>
      <u/>
      <sz val="18"/>
      <color theme="1"/>
      <name val="Franklin Gothic Book"/>
      <family val="2"/>
    </font>
    <font>
      <b/>
      <i/>
      <sz val="11"/>
      <color theme="1"/>
      <name val="Franklin Gothic Book"/>
      <family val="2"/>
    </font>
    <font>
      <u/>
      <sz val="10.5"/>
      <color theme="10"/>
      <name val="Calibri"/>
      <family val="2"/>
    </font>
    <font>
      <u/>
      <sz val="11"/>
      <color theme="10"/>
      <name val="Franklin Gothic Book"/>
      <family val="2"/>
    </font>
    <font>
      <b/>
      <u/>
      <sz val="11"/>
      <color theme="10"/>
      <name val="Franklin Gothic Book"/>
      <family val="2"/>
    </font>
    <font>
      <b/>
      <sz val="18"/>
      <color rgb="FF000000"/>
      <name val="Franklin Gothic Book"/>
      <family val="2"/>
    </font>
    <font>
      <i/>
      <u/>
      <sz val="11"/>
      <color rgb="FF000000"/>
      <name val="Franklin Gothic Book"/>
      <family val="2"/>
    </font>
    <font>
      <b/>
      <sz val="14"/>
      <color rgb="FF000000"/>
      <name val="Franklin Gothic Book"/>
      <family val="2"/>
    </font>
    <font>
      <b/>
      <sz val="11"/>
      <color theme="0"/>
      <name val="Franklin Gothic Book"/>
      <family val="2"/>
    </font>
    <font>
      <sz val="10.5"/>
      <color theme="1"/>
      <name val="Calibri"/>
      <family val="2"/>
    </font>
    <font>
      <b/>
      <sz val="11"/>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b/>
      <i/>
      <sz val="11"/>
      <name val="Franklin Gothic Book"/>
      <family val="2"/>
    </font>
    <font>
      <i/>
      <u/>
      <sz val="11"/>
      <name val="Franklin Gothic Book"/>
      <family val="2"/>
    </font>
    <font>
      <b/>
      <i/>
      <u/>
      <sz val="11"/>
      <name val="Franklin Gothic Book"/>
      <family val="2"/>
    </font>
    <font>
      <sz val="11"/>
      <name val="Franklin Gothic Book"/>
      <family val="2"/>
    </font>
    <font>
      <i/>
      <u/>
      <sz val="11"/>
      <color theme="10"/>
      <name val="Franklin Gothic Book"/>
      <family val="2"/>
    </font>
    <font>
      <b/>
      <sz val="18"/>
      <color theme="1"/>
      <name val="Franklin Gothic Book"/>
      <family val="2"/>
    </font>
    <font>
      <b/>
      <i/>
      <u/>
      <sz val="11"/>
      <color theme="10"/>
      <name val="Franklin Gothic Book"/>
      <family val="2"/>
    </font>
    <font>
      <i/>
      <sz val="10.5"/>
      <color rgb="FF7F7F7F"/>
      <name val="Calibri"/>
      <family val="2"/>
    </font>
    <font>
      <i/>
      <sz val="11"/>
      <color rgb="FF7F7F7F"/>
      <name val="Franklin Gothic Book"/>
      <family val="2"/>
    </font>
    <font>
      <b/>
      <sz val="12"/>
      <color theme="1"/>
      <name val="Franklin Gothic Book"/>
      <family val="2"/>
    </font>
    <font>
      <sz val="10.5"/>
      <color theme="1"/>
      <name val="Franklin Gothic Book"/>
      <family val="2"/>
    </font>
    <font>
      <b/>
      <sz val="16"/>
      <color theme="1"/>
      <name val="Franklin Gothic Book"/>
      <family val="2"/>
    </font>
    <font>
      <b/>
      <i/>
      <u/>
      <sz val="11"/>
      <color rgb="FF0076AF"/>
      <name val="Franklin Gothic Book"/>
      <family val="2"/>
    </font>
    <font>
      <b/>
      <i/>
      <u/>
      <sz val="16"/>
      <color theme="1"/>
      <name val="Franklin Gothic Book"/>
      <family val="2"/>
    </font>
    <font>
      <sz val="12"/>
      <color theme="1"/>
      <name val="Franklin Gothic Book"/>
      <family val="2"/>
    </font>
    <font>
      <sz val="18"/>
      <color theme="1"/>
      <name val="Franklin Gothic Book"/>
      <family val="2"/>
    </font>
    <font>
      <b/>
      <u/>
      <sz val="11"/>
      <color theme="1"/>
      <name val="Franklin Gothic Book"/>
      <family val="2"/>
    </font>
    <font>
      <b/>
      <u/>
      <sz val="11"/>
      <name val="Franklin Gothic Book"/>
      <family val="2"/>
    </font>
    <font>
      <i/>
      <u/>
      <sz val="12"/>
      <color theme="1"/>
      <name val="Franklin Gothic Book"/>
      <family val="2"/>
    </font>
    <font>
      <b/>
      <sz val="12"/>
      <color rgb="FF000000"/>
      <name val="Franklin Gothic Book"/>
      <family val="2"/>
    </font>
    <font>
      <i/>
      <sz val="12"/>
      <color theme="1"/>
      <name val="Franklin Gothic Book"/>
      <family val="2"/>
    </font>
    <font>
      <i/>
      <u/>
      <sz val="11"/>
      <color rgb="FF0076AF"/>
      <name val="Franklin Gothic Book"/>
      <family val="2"/>
    </font>
    <font>
      <i/>
      <sz val="11"/>
      <color theme="10"/>
      <name val="Franklin Gothic Book"/>
      <family val="2"/>
    </font>
    <font>
      <b/>
      <i/>
      <sz val="11"/>
      <color rgb="FF000000"/>
      <name val="Franklin Gothic Book"/>
      <family val="2"/>
    </font>
    <font>
      <i/>
      <sz val="12"/>
      <color rgb="FF000000"/>
      <name val="Franklin Gothic Book"/>
      <family val="2"/>
    </font>
    <font>
      <sz val="12"/>
      <color rgb="FF000000"/>
      <name val="Franklin Gothic Book"/>
      <family val="2"/>
    </font>
    <font>
      <b/>
      <u/>
      <sz val="12"/>
      <color theme="10"/>
      <name val="Franklin Gothic Book"/>
      <family val="2"/>
    </font>
    <font>
      <b/>
      <sz val="10"/>
      <color theme="1"/>
      <name val="Franklin Gothic Book"/>
      <family val="2"/>
    </font>
    <font>
      <sz val="11"/>
      <color theme="1"/>
      <name val="Calibri"/>
      <family val="2"/>
    </font>
    <font>
      <b/>
      <i/>
      <u/>
      <sz val="11"/>
      <color theme="1"/>
      <name val="Franklin Gothic Book"/>
      <family val="2"/>
    </font>
    <font>
      <b/>
      <sz val="20"/>
      <color rgb="FF000000"/>
      <name val="Franklin Gothic Book"/>
      <family val="2"/>
    </font>
    <font>
      <b/>
      <sz val="20"/>
      <color theme="1"/>
      <name val="Franklin Gothic Book"/>
      <family val="2"/>
    </font>
    <font>
      <b/>
      <u/>
      <sz val="12"/>
      <name val="Franklin Gothic Book"/>
      <family val="2"/>
    </font>
    <font>
      <b/>
      <sz val="12"/>
      <name val="Franklin Gothic Book"/>
      <family val="2"/>
    </font>
    <font>
      <sz val="12"/>
      <name val="Franklin Gothic Book"/>
      <family val="2"/>
    </font>
    <font>
      <sz val="11"/>
      <color theme="0"/>
      <name val="Franklin Gothic Book"/>
      <family val="2"/>
    </font>
    <font>
      <i/>
      <sz val="11"/>
      <color rgb="FFFF0000"/>
      <name val="Franklin Gothic Book"/>
      <family val="2"/>
    </font>
    <font>
      <sz val="11"/>
      <color rgb="FF000000"/>
      <name val="Arial"/>
      <family val="2"/>
    </font>
    <font>
      <i/>
      <sz val="11"/>
      <color theme="1"/>
      <name val="Franklin Gothic Book"/>
    </font>
    <font>
      <sz val="11"/>
      <color theme="1"/>
      <name val="Franklin Gothic Book"/>
    </font>
  </fonts>
  <fills count="14">
    <fill>
      <patternFill patternType="none"/>
    </fill>
    <fill>
      <patternFill patternType="gray125"/>
    </fill>
    <fill>
      <patternFill patternType="solid">
        <fgColor theme="4" tint="0.79998168889431442"/>
        <bgColor indexed="64"/>
      </patternFill>
    </fill>
    <fill>
      <patternFill patternType="solid">
        <fgColor rgb="FFF6A70A"/>
        <bgColor indexed="64"/>
      </patternFill>
    </fill>
    <fill>
      <patternFill patternType="solid">
        <fgColor theme="0" tint="-0.249977111117893"/>
        <bgColor indexed="64"/>
      </patternFill>
    </fill>
    <fill>
      <patternFill patternType="solid">
        <fgColor rgb="FFFF7700"/>
        <bgColor indexed="64"/>
      </patternFill>
    </fill>
    <fill>
      <patternFill patternType="solid">
        <fgColor theme="2"/>
        <bgColor indexed="64"/>
      </patternFill>
    </fill>
    <fill>
      <patternFill patternType="solid">
        <fgColor rgb="FF165B89"/>
        <bgColor theme="4"/>
      </patternFill>
    </fill>
    <fill>
      <patternFill patternType="solid">
        <fgColor theme="2"/>
        <bgColor theme="4" tint="0.79998168889431442"/>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D9E1F2"/>
        <bgColor rgb="FF000000"/>
      </patternFill>
    </fill>
    <fill>
      <patternFill patternType="solid">
        <fgColor rgb="FFF7A516"/>
        <bgColor indexed="64"/>
      </patternFill>
    </fill>
  </fills>
  <borders count="59">
    <border>
      <left/>
      <right/>
      <top/>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theme="0"/>
      </right>
      <top/>
      <bottom style="medium">
        <color auto="1"/>
      </bottom>
      <diagonal/>
    </border>
    <border>
      <left/>
      <right/>
      <top/>
      <bottom style="medium">
        <color auto="1"/>
      </bottom>
      <diagonal/>
    </border>
    <border>
      <left style="thin">
        <color theme="0"/>
      </left>
      <right style="thin">
        <color theme="0"/>
      </right>
      <top/>
      <bottom style="medium">
        <color auto="1"/>
      </bottom>
      <diagonal/>
    </border>
    <border>
      <left style="thin">
        <color theme="0"/>
      </left>
      <right/>
      <top/>
      <bottom style="medium">
        <color auto="1"/>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top style="medium">
        <color rgb="FF1BC2EE"/>
      </top>
      <bottom/>
      <diagonal/>
    </border>
    <border>
      <left/>
      <right/>
      <top style="medium">
        <color auto="1"/>
      </top>
      <bottom/>
      <diagonal/>
    </border>
    <border>
      <left/>
      <right style="thin">
        <color theme="0"/>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double">
        <color auto="1"/>
      </bottom>
      <diagonal/>
    </border>
    <border>
      <left/>
      <right/>
      <top/>
      <bottom style="medium">
        <color rgb="FF1BC2EE"/>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0"/>
      </left>
      <right style="thin">
        <color theme="0"/>
      </right>
      <top/>
      <bottom/>
      <diagonal/>
    </border>
    <border>
      <left style="thin">
        <color theme="0"/>
      </left>
      <right/>
      <top/>
      <bottom/>
      <diagonal/>
    </border>
    <border>
      <left/>
      <right style="thin">
        <color theme="0"/>
      </right>
      <top style="thin">
        <color auto="1"/>
      </top>
      <bottom/>
      <diagonal/>
    </border>
    <border>
      <left style="thin">
        <color theme="0"/>
      </left>
      <right/>
      <top style="thin">
        <color auto="1"/>
      </top>
      <bottom/>
      <diagonal/>
    </border>
    <border>
      <left/>
      <right style="thin">
        <color theme="0"/>
      </right>
      <top style="medium">
        <color auto="1"/>
      </top>
      <bottom style="medium">
        <color auto="1"/>
      </bottom>
      <diagonal/>
    </border>
    <border>
      <left style="thin">
        <color theme="0"/>
      </left>
      <right/>
      <top style="medium">
        <color auto="1"/>
      </top>
      <bottom style="medium">
        <color auto="1"/>
      </bottom>
      <diagonal/>
    </border>
    <border>
      <left style="thin">
        <color theme="0"/>
      </left>
      <right/>
      <top/>
      <bottom style="thin">
        <color auto="1"/>
      </bottom>
      <diagonal/>
    </border>
    <border>
      <left/>
      <right/>
      <top style="medium">
        <color auto="1"/>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rgb="FF1BC2EE"/>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top style="double">
        <color auto="1"/>
      </top>
      <bottom/>
      <diagonal/>
    </border>
    <border>
      <left style="hair">
        <color auto="1"/>
      </left>
      <right/>
      <top/>
      <bottom style="thin">
        <color auto="1"/>
      </bottom>
      <diagonal/>
    </border>
  </borders>
  <cellStyleXfs count="10">
    <xf numFmtId="0" fontId="0" fillId="0" borderId="0"/>
    <xf numFmtId="0" fontId="3" fillId="0" borderId="0" applyNumberFormat="0" applyFill="0" applyBorder="0" applyAlignment="0" applyProtection="0"/>
    <xf numFmtId="0" fontId="2" fillId="0" borderId="0"/>
    <xf numFmtId="0" fontId="3" fillId="0" borderId="0" applyNumberFormat="0" applyFill="0" applyBorder="0" applyAlignment="0" applyProtection="0"/>
    <xf numFmtId="0" fontId="22" fillId="0" borderId="0" applyNumberFormat="0" applyFill="0" applyBorder="0" applyAlignment="0" applyProtection="0"/>
    <xf numFmtId="164" fontId="29" fillId="0" borderId="0" applyFont="0" applyFill="0" applyBorder="0" applyAlignment="0" applyProtection="0"/>
    <xf numFmtId="0" fontId="29" fillId="0" borderId="0"/>
    <xf numFmtId="0" fontId="41" fillId="0" borderId="0" applyNumberFormat="0" applyFill="0" applyBorder="0" applyAlignment="0" applyProtection="0"/>
    <xf numFmtId="43" fontId="2" fillId="0" borderId="0" applyFont="0" applyFill="0" applyBorder="0" applyAlignment="0" applyProtection="0"/>
    <xf numFmtId="0" fontId="1" fillId="0" borderId="0"/>
  </cellStyleXfs>
  <cellXfs count="452">
    <xf numFmtId="0" fontId="0" fillId="0" borderId="0" xfId="0"/>
    <xf numFmtId="0" fontId="4" fillId="0" borderId="0" xfId="2" applyFont="1" applyAlignment="1">
      <alignment horizontal="left" vertical="center"/>
    </xf>
    <xf numFmtId="0" fontId="5" fillId="0" borderId="0" xfId="2" applyFont="1" applyAlignment="1">
      <alignment horizontal="left" vertical="center"/>
    </xf>
    <xf numFmtId="0" fontId="6" fillId="0" borderId="0" xfId="2" applyFont="1" applyAlignment="1">
      <alignment horizontal="left" vertical="center"/>
    </xf>
    <xf numFmtId="0" fontId="7" fillId="0" borderId="0" xfId="2" applyFont="1" applyAlignment="1">
      <alignment horizontal="left" vertical="center"/>
    </xf>
    <xf numFmtId="0" fontId="8" fillId="3" borderId="3" xfId="2" applyFont="1" applyFill="1" applyBorder="1" applyAlignment="1">
      <alignment vertical="center" wrapText="1"/>
    </xf>
    <xf numFmtId="0" fontId="7" fillId="2" borderId="4" xfId="2" applyFont="1" applyFill="1" applyBorder="1" applyAlignment="1">
      <alignment horizontal="left" vertical="center"/>
    </xf>
    <xf numFmtId="0" fontId="7" fillId="0" borderId="6" xfId="2" applyFont="1" applyBorder="1" applyAlignment="1">
      <alignment horizontal="left" vertical="center"/>
    </xf>
    <xf numFmtId="0" fontId="8" fillId="3" borderId="6" xfId="2" applyFont="1" applyFill="1" applyBorder="1" applyAlignment="1">
      <alignment vertical="center" wrapText="1"/>
    </xf>
    <xf numFmtId="0" fontId="7" fillId="0" borderId="8" xfId="2" applyFont="1" applyBorder="1" applyAlignment="1">
      <alignment horizontal="left" vertical="center"/>
    </xf>
    <xf numFmtId="0" fontId="8" fillId="3" borderId="8" xfId="2" applyFont="1" applyFill="1" applyBorder="1" applyAlignment="1">
      <alignment vertical="center" wrapText="1"/>
    </xf>
    <xf numFmtId="0" fontId="7" fillId="0" borderId="10" xfId="2" applyFont="1" applyBorder="1" applyAlignment="1">
      <alignment horizontal="left" vertical="center"/>
    </xf>
    <xf numFmtId="0" fontId="8" fillId="3" borderId="10" xfId="2" applyFont="1" applyFill="1" applyBorder="1" applyAlignment="1">
      <alignment vertical="center" wrapText="1"/>
    </xf>
    <xf numFmtId="0" fontId="7" fillId="0" borderId="5" xfId="2" applyFont="1" applyBorder="1" applyAlignment="1">
      <alignment horizontal="left" vertical="center"/>
    </xf>
    <xf numFmtId="0" fontId="7" fillId="0" borderId="7" xfId="2" applyFont="1" applyBorder="1" applyAlignment="1">
      <alignment horizontal="left" vertical="center"/>
    </xf>
    <xf numFmtId="0" fontId="7" fillId="0" borderId="9" xfId="2" applyFont="1" applyBorder="1" applyAlignment="1">
      <alignment horizontal="left" vertical="center"/>
    </xf>
    <xf numFmtId="0" fontId="8" fillId="0" borderId="8" xfId="2" applyFont="1" applyBorder="1" applyAlignment="1">
      <alignment horizontal="left" vertical="center"/>
    </xf>
    <xf numFmtId="0" fontId="7" fillId="0" borderId="6" xfId="2" applyFont="1" applyBorder="1" applyAlignment="1">
      <alignment vertical="center"/>
    </xf>
    <xf numFmtId="0" fontId="7" fillId="0" borderId="8" xfId="2" applyFont="1" applyBorder="1" applyAlignment="1">
      <alignment vertical="center"/>
    </xf>
    <xf numFmtId="0" fontId="7" fillId="0" borderId="1" xfId="2" applyFont="1" applyBorder="1" applyAlignment="1">
      <alignment vertical="center"/>
    </xf>
    <xf numFmtId="0" fontId="7" fillId="0" borderId="0" xfId="2" applyFont="1" applyAlignment="1">
      <alignment vertical="center"/>
    </xf>
    <xf numFmtId="0" fontId="7" fillId="0" borderId="3" xfId="2" applyFont="1" applyBorder="1" applyAlignment="1">
      <alignment vertical="center"/>
    </xf>
    <xf numFmtId="0" fontId="8" fillId="0" borderId="6" xfId="2" applyFont="1" applyBorder="1" applyAlignment="1">
      <alignment horizontal="left" vertical="center" wrapText="1" indent="1"/>
    </xf>
    <xf numFmtId="0" fontId="8" fillId="0" borderId="8" xfId="2" applyFont="1" applyBorder="1" applyAlignment="1">
      <alignment horizontal="left" vertical="center" wrapText="1" indent="1"/>
    </xf>
    <xf numFmtId="0" fontId="8" fillId="3" borderId="8" xfId="2" applyFont="1" applyFill="1" applyBorder="1" applyAlignment="1">
      <alignment horizontal="left" vertical="center" wrapText="1" indent="3"/>
    </xf>
    <xf numFmtId="0" fontId="8" fillId="0" borderId="8" xfId="2" applyFont="1" applyBorder="1" applyAlignment="1">
      <alignment horizontal="left" vertical="center" wrapText="1" indent="3"/>
    </xf>
    <xf numFmtId="0" fontId="10" fillId="0" borderId="6" xfId="1" applyFont="1" applyFill="1" applyBorder="1" applyAlignment="1">
      <alignment horizontal="left" vertical="center" wrapText="1"/>
    </xf>
    <xf numFmtId="0" fontId="8" fillId="0" borderId="8" xfId="2" applyFont="1" applyBorder="1" applyAlignment="1">
      <alignment vertical="center" wrapText="1"/>
    </xf>
    <xf numFmtId="0" fontId="4" fillId="0" borderId="0" xfId="2" applyFont="1" applyAlignment="1">
      <alignment horizontal="left" vertical="center" wrapText="1"/>
    </xf>
    <xf numFmtId="0" fontId="6" fillId="0" borderId="0" xfId="2" applyFont="1" applyAlignment="1">
      <alignment horizontal="left" vertical="center" wrapText="1"/>
    </xf>
    <xf numFmtId="0" fontId="18" fillId="0" borderId="0" xfId="2" applyFont="1" applyAlignment="1">
      <alignment horizontal="left" vertical="center" wrapText="1"/>
    </xf>
    <xf numFmtId="0" fontId="15" fillId="0" borderId="11" xfId="2" applyFont="1" applyBorder="1" applyAlignment="1">
      <alignment horizontal="left" vertical="center" wrapText="1"/>
    </xf>
    <xf numFmtId="0" fontId="17" fillId="0" borderId="12" xfId="2" applyFont="1" applyBorder="1" applyAlignment="1">
      <alignment horizontal="left" vertical="center" wrapText="1"/>
    </xf>
    <xf numFmtId="0" fontId="18" fillId="0" borderId="12" xfId="2" applyFont="1" applyBorder="1" applyAlignment="1">
      <alignment horizontal="left" vertical="center" wrapText="1"/>
    </xf>
    <xf numFmtId="0" fontId="19" fillId="4" borderId="12" xfId="2" applyFont="1" applyFill="1" applyBorder="1" applyAlignment="1">
      <alignment horizontal="left" vertical="center" wrapText="1"/>
    </xf>
    <xf numFmtId="0" fontId="7" fillId="0" borderId="2" xfId="2" applyFont="1" applyBorder="1" applyAlignment="1">
      <alignment vertical="center"/>
    </xf>
    <xf numFmtId="0" fontId="7" fillId="5" borderId="4" xfId="2" applyFont="1" applyFill="1" applyBorder="1" applyAlignment="1">
      <alignment horizontal="left" vertical="center"/>
    </xf>
    <xf numFmtId="0" fontId="7" fillId="2" borderId="8" xfId="2" applyFont="1" applyFill="1" applyBorder="1" applyAlignment="1">
      <alignment vertical="center"/>
    </xf>
    <xf numFmtId="0" fontId="4" fillId="0" borderId="8" xfId="2" applyFont="1" applyBorder="1" applyAlignment="1">
      <alignment horizontal="left" vertical="center"/>
    </xf>
    <xf numFmtId="0" fontId="7" fillId="5" borderId="8" xfId="2" applyFont="1" applyFill="1" applyBorder="1" applyAlignment="1">
      <alignment horizontal="left" vertical="center"/>
    </xf>
    <xf numFmtId="0" fontId="18" fillId="0" borderId="8" xfId="2" applyFont="1" applyBorder="1" applyAlignment="1">
      <alignment horizontal="left" vertical="center" wrapText="1"/>
    </xf>
    <xf numFmtId="0" fontId="7" fillId="5" borderId="10" xfId="2" applyFont="1" applyFill="1" applyBorder="1" applyAlignment="1">
      <alignment horizontal="left" vertical="center"/>
    </xf>
    <xf numFmtId="0" fontId="15" fillId="0" borderId="0" xfId="2" applyFont="1" applyAlignment="1">
      <alignment horizontal="left" vertical="center" wrapText="1"/>
    </xf>
    <xf numFmtId="0" fontId="19" fillId="4" borderId="0" xfId="2" applyFont="1" applyFill="1" applyAlignment="1">
      <alignment horizontal="left" vertical="center" wrapText="1"/>
    </xf>
    <xf numFmtId="0" fontId="7" fillId="2" borderId="0" xfId="2" applyFont="1" applyFill="1" applyAlignment="1">
      <alignment horizontal="left" vertical="center"/>
    </xf>
    <xf numFmtId="0" fontId="4" fillId="0" borderId="6" xfId="2" applyFont="1" applyBorder="1" applyAlignment="1">
      <alignment horizontal="left" vertical="center" wrapText="1"/>
    </xf>
    <xf numFmtId="0" fontId="6" fillId="0" borderId="6" xfId="2" applyFont="1" applyBorder="1" applyAlignment="1">
      <alignment horizontal="left" vertical="center" wrapText="1"/>
    </xf>
    <xf numFmtId="0" fontId="5" fillId="0" borderId="8" xfId="2" applyFont="1" applyBorder="1" applyAlignment="1">
      <alignment horizontal="left" vertical="center"/>
    </xf>
    <xf numFmtId="0" fontId="6" fillId="0" borderId="8" xfId="2" applyFont="1" applyBorder="1" applyAlignment="1">
      <alignment horizontal="left" vertical="center"/>
    </xf>
    <xf numFmtId="0" fontId="7" fillId="2" borderId="8" xfId="2" applyFont="1" applyFill="1" applyBorder="1" applyAlignment="1">
      <alignment horizontal="left" vertical="center"/>
    </xf>
    <xf numFmtId="0" fontId="4" fillId="0" borderId="10" xfId="2" applyFont="1" applyBorder="1" applyAlignment="1">
      <alignment horizontal="left" vertical="center"/>
    </xf>
    <xf numFmtId="0" fontId="4" fillId="0" borderId="5" xfId="2" applyFont="1" applyBorder="1" applyAlignment="1">
      <alignment horizontal="left" vertical="center"/>
    </xf>
    <xf numFmtId="0" fontId="5" fillId="0" borderId="6" xfId="2" applyFont="1" applyBorder="1" applyAlignment="1">
      <alignment horizontal="left" vertical="center"/>
    </xf>
    <xf numFmtId="0" fontId="4" fillId="0" borderId="6" xfId="2" applyFont="1" applyBorder="1" applyAlignment="1">
      <alignment horizontal="left" vertical="center"/>
    </xf>
    <xf numFmtId="0" fontId="9" fillId="0" borderId="8" xfId="1" applyFont="1" applyFill="1" applyBorder="1" applyAlignment="1">
      <alignment horizontal="left" vertical="center" wrapText="1" indent="1"/>
    </xf>
    <xf numFmtId="0" fontId="9" fillId="0" borderId="8" xfId="1" applyFont="1" applyFill="1" applyBorder="1" applyAlignment="1">
      <alignment horizontal="left" vertical="center" wrapText="1" indent="2"/>
    </xf>
    <xf numFmtId="0" fontId="4" fillId="0" borderId="7" xfId="2" applyFont="1" applyBorder="1" applyAlignment="1">
      <alignment horizontal="left" vertical="center"/>
    </xf>
    <xf numFmtId="0" fontId="17" fillId="0" borderId="8" xfId="2" applyFont="1" applyBorder="1" applyAlignment="1">
      <alignment horizontal="left" vertical="center" wrapText="1"/>
    </xf>
    <xf numFmtId="0" fontId="19" fillId="4" borderId="8" xfId="2" applyFont="1" applyFill="1" applyBorder="1" applyAlignment="1">
      <alignment horizontal="left" vertical="center" wrapText="1"/>
    </xf>
    <xf numFmtId="0" fontId="9" fillId="0" borderId="10" xfId="1" applyFont="1" applyFill="1" applyBorder="1" applyAlignment="1">
      <alignment horizontal="left" vertical="center" wrapText="1" indent="1"/>
    </xf>
    <xf numFmtId="0" fontId="9" fillId="0" borderId="8" xfId="1" applyFont="1" applyFill="1" applyBorder="1" applyAlignment="1">
      <alignment horizontal="left" vertical="center" wrapText="1" indent="3"/>
    </xf>
    <xf numFmtId="0" fontId="9" fillId="0" borderId="10" xfId="1" applyFont="1" applyFill="1" applyBorder="1" applyAlignment="1">
      <alignment horizontal="left" vertical="center" wrapText="1" indent="3"/>
    </xf>
    <xf numFmtId="0" fontId="18" fillId="0" borderId="10" xfId="2" applyFont="1" applyBorder="1" applyAlignment="1">
      <alignment horizontal="left" vertical="center" wrapText="1"/>
    </xf>
    <xf numFmtId="0" fontId="8" fillId="0" borderId="8" xfId="2" applyFont="1" applyBorder="1" applyAlignment="1">
      <alignment horizontal="left" vertical="center" indent="1"/>
    </xf>
    <xf numFmtId="0" fontId="8" fillId="0" borderId="8" xfId="2" applyFont="1" applyBorder="1" applyAlignment="1">
      <alignment horizontal="left" vertical="center" indent="3"/>
    </xf>
    <xf numFmtId="0" fontId="11" fillId="3" borderId="8" xfId="2" applyFont="1" applyFill="1" applyBorder="1" applyAlignment="1">
      <alignment vertical="center"/>
    </xf>
    <xf numFmtId="0" fontId="9" fillId="0" borderId="8" xfId="1" applyFont="1" applyFill="1" applyBorder="1" applyAlignment="1">
      <alignment horizontal="left" vertical="center" wrapText="1"/>
    </xf>
    <xf numFmtId="0" fontId="6" fillId="0" borderId="5" xfId="2" applyFont="1" applyBorder="1" applyAlignment="1">
      <alignment horizontal="left" vertical="center"/>
    </xf>
    <xf numFmtId="0" fontId="6" fillId="0" borderId="7" xfId="2" applyFont="1" applyBorder="1" applyAlignment="1">
      <alignment horizontal="left" vertical="center"/>
    </xf>
    <xf numFmtId="0" fontId="15" fillId="0" borderId="7" xfId="2" applyFont="1" applyBorder="1" applyAlignment="1">
      <alignment horizontal="left" vertical="center"/>
    </xf>
    <xf numFmtId="0" fontId="7" fillId="0" borderId="14" xfId="2" applyFont="1" applyBorder="1" applyAlignment="1">
      <alignment horizontal="left" vertical="center"/>
    </xf>
    <xf numFmtId="0" fontId="7" fillId="0" borderId="15" xfId="2" applyFont="1" applyBorder="1" applyAlignment="1">
      <alignment horizontal="left" vertical="center"/>
    </xf>
    <xf numFmtId="0" fontId="18" fillId="0" borderId="15" xfId="2" applyFont="1" applyBorder="1" applyAlignment="1">
      <alignment horizontal="left" vertical="center" wrapText="1"/>
    </xf>
    <xf numFmtId="0" fontId="8" fillId="3" borderId="15" xfId="2" applyFont="1" applyFill="1" applyBorder="1" applyAlignment="1">
      <alignment vertical="center" wrapText="1"/>
    </xf>
    <xf numFmtId="0" fontId="7" fillId="5" borderId="15" xfId="2" applyFont="1" applyFill="1" applyBorder="1" applyAlignment="1">
      <alignment horizontal="left" vertical="center"/>
    </xf>
    <xf numFmtId="0" fontId="9" fillId="0" borderId="15" xfId="1" applyFont="1" applyFill="1" applyBorder="1" applyAlignment="1">
      <alignment horizontal="left" vertical="center" wrapText="1" indent="3"/>
    </xf>
    <xf numFmtId="0" fontId="11" fillId="0" borderId="8" xfId="2" applyFont="1" applyBorder="1" applyAlignment="1">
      <alignment horizontal="left" vertical="center" wrapText="1"/>
    </xf>
    <xf numFmtId="0" fontId="7" fillId="0" borderId="7" xfId="0" applyFont="1" applyBorder="1"/>
    <xf numFmtId="0" fontId="7" fillId="0" borderId="8" xfId="0" applyFont="1" applyBorder="1"/>
    <xf numFmtId="0" fontId="18" fillId="0" borderId="8" xfId="2" applyFont="1" applyBorder="1" applyAlignment="1">
      <alignment horizontal="left" vertical="center"/>
    </xf>
    <xf numFmtId="0" fontId="7" fillId="0" borderId="8" xfId="0" applyFont="1" applyBorder="1" applyAlignment="1">
      <alignment wrapText="1"/>
    </xf>
    <xf numFmtId="0" fontId="19" fillId="0" borderId="8" xfId="2" applyFont="1" applyBorder="1" applyAlignment="1">
      <alignment horizontal="left" vertical="center" wrapText="1"/>
    </xf>
    <xf numFmtId="0" fontId="6" fillId="0" borderId="5" xfId="2" applyFont="1" applyBorder="1" applyAlignment="1">
      <alignment horizontal="left" vertical="center" wrapText="1"/>
    </xf>
    <xf numFmtId="0" fontId="5" fillId="0" borderId="6" xfId="2" applyFont="1" applyBorder="1" applyAlignment="1">
      <alignment horizontal="left" vertical="center" wrapText="1"/>
    </xf>
    <xf numFmtId="0" fontId="8" fillId="0" borderId="8" xfId="2" applyFont="1" applyBorder="1" applyAlignment="1">
      <alignment vertical="center"/>
    </xf>
    <xf numFmtId="0" fontId="16" fillId="0" borderId="8" xfId="0" applyFont="1" applyBorder="1" applyAlignment="1">
      <alignment vertical="center" wrapText="1"/>
    </xf>
    <xf numFmtId="0" fontId="5" fillId="0" borderId="6" xfId="2" applyFont="1" applyBorder="1" applyAlignment="1">
      <alignment vertical="center"/>
    </xf>
    <xf numFmtId="0" fontId="8" fillId="3" borderId="8" xfId="2" applyFont="1" applyFill="1" applyBorder="1" applyAlignment="1">
      <alignment horizontal="center" vertical="center" wrapText="1"/>
    </xf>
    <xf numFmtId="0" fontId="7" fillId="0" borderId="8" xfId="2" applyFont="1" applyBorder="1" applyAlignment="1">
      <alignment horizontal="center" vertical="center"/>
    </xf>
    <xf numFmtId="0" fontId="18" fillId="0" borderId="0" xfId="2" applyFont="1" applyAlignment="1">
      <alignment horizontal="left" vertical="center"/>
    </xf>
    <xf numFmtId="0" fontId="16" fillId="0" borderId="0" xfId="2" applyFont="1" applyAlignment="1">
      <alignment horizontal="left" vertical="center"/>
    </xf>
    <xf numFmtId="0" fontId="15" fillId="0" borderId="0" xfId="2" applyFont="1" applyAlignment="1">
      <alignment horizontal="left" vertical="center"/>
    </xf>
    <xf numFmtId="0" fontId="28" fillId="0" borderId="0" xfId="2" applyFont="1" applyAlignment="1">
      <alignment vertical="center"/>
    </xf>
    <xf numFmtId="0" fontId="16" fillId="0" borderId="0" xfId="2" applyFont="1" applyAlignment="1">
      <alignment vertical="center"/>
    </xf>
    <xf numFmtId="164" fontId="7" fillId="0" borderId="0" xfId="5" applyFont="1" applyFill="1" applyAlignment="1">
      <alignment horizontal="left" vertical="center"/>
    </xf>
    <xf numFmtId="164" fontId="16" fillId="0" borderId="0" xfId="5" applyFont="1" applyFill="1" applyAlignment="1">
      <alignment horizontal="left" vertical="center"/>
    </xf>
    <xf numFmtId="0" fontId="16" fillId="8" borderId="22" xfId="2" applyFont="1" applyFill="1" applyBorder="1" applyAlignment="1">
      <alignment vertical="center"/>
    </xf>
    <xf numFmtId="0" fontId="16" fillId="6" borderId="23" xfId="2" applyFont="1" applyFill="1" applyBorder="1" applyAlignment="1">
      <alignment vertical="center"/>
    </xf>
    <xf numFmtId="165" fontId="16" fillId="0" borderId="0" xfId="5" applyNumberFormat="1" applyFont="1" applyFill="1" applyAlignment="1">
      <alignment horizontal="left" vertical="center"/>
    </xf>
    <xf numFmtId="0" fontId="7" fillId="0" borderId="0" xfId="6" applyFont="1"/>
    <xf numFmtId="0" fontId="8" fillId="0" borderId="25" xfId="2" applyFont="1" applyBorder="1" applyAlignment="1" applyProtection="1">
      <alignment vertical="center"/>
      <protection locked="0"/>
    </xf>
    <xf numFmtId="0" fontId="16" fillId="0" borderId="26" xfId="2" applyFont="1" applyBorder="1" applyAlignment="1">
      <alignment horizontal="left" vertical="center"/>
    </xf>
    <xf numFmtId="0" fontId="8" fillId="0" borderId="27" xfId="2" applyFont="1" applyBorder="1" applyAlignment="1">
      <alignment vertical="center"/>
    </xf>
    <xf numFmtId="0" fontId="16" fillId="0" borderId="28" xfId="2" applyFont="1" applyBorder="1" applyAlignment="1">
      <alignment horizontal="left" vertical="center"/>
    </xf>
    <xf numFmtId="0" fontId="7" fillId="0" borderId="0" xfId="2" applyFont="1" applyAlignment="1">
      <alignment horizontal="right" vertical="center"/>
    </xf>
    <xf numFmtId="0" fontId="42" fillId="0" borderId="0" xfId="7" applyFont="1"/>
    <xf numFmtId="164" fontId="7" fillId="0" borderId="0" xfId="5" applyFont="1"/>
    <xf numFmtId="164" fontId="7" fillId="0" borderId="0" xfId="5" applyFont="1" applyAlignment="1">
      <alignment horizontal="right"/>
    </xf>
    <xf numFmtId="164" fontId="7" fillId="0" borderId="0" xfId="6" applyNumberFormat="1" applyFont="1"/>
    <xf numFmtId="43" fontId="7" fillId="0" borderId="0" xfId="6" applyNumberFormat="1" applyFont="1"/>
    <xf numFmtId="0" fontId="16" fillId="0" borderId="0" xfId="6" applyFont="1"/>
    <xf numFmtId="0" fontId="43" fillId="0" borderId="35" xfId="6" applyFont="1" applyBorder="1"/>
    <xf numFmtId="0" fontId="44" fillId="0" borderId="0" xfId="6" applyFont="1"/>
    <xf numFmtId="0" fontId="15" fillId="6" borderId="0" xfId="6" applyFont="1" applyFill="1" applyAlignment="1">
      <alignment vertical="center"/>
    </xf>
    <xf numFmtId="0" fontId="16" fillId="6" borderId="0" xfId="2" applyFont="1" applyFill="1" applyAlignment="1">
      <alignment horizontal="left" vertical="center"/>
    </xf>
    <xf numFmtId="164" fontId="16" fillId="6" borderId="0" xfId="5" applyFont="1" applyFill="1" applyBorder="1" applyAlignment="1">
      <alignment horizontal="left" vertical="center"/>
    </xf>
    <xf numFmtId="0" fontId="15" fillId="6" borderId="20" xfId="2" applyFont="1" applyFill="1" applyBorder="1" applyAlignment="1">
      <alignment horizontal="left" vertical="center"/>
    </xf>
    <xf numFmtId="164" fontId="15" fillId="6" borderId="20" xfId="5" applyFont="1" applyFill="1" applyBorder="1" applyAlignment="1">
      <alignment horizontal="left" vertical="center"/>
    </xf>
    <xf numFmtId="0" fontId="16" fillId="6" borderId="20" xfId="2" applyFont="1" applyFill="1" applyBorder="1" applyAlignment="1">
      <alignment horizontal="left" vertical="center"/>
    </xf>
    <xf numFmtId="164" fontId="16" fillId="6" borderId="20" xfId="5" applyFont="1" applyFill="1" applyBorder="1" applyAlignment="1">
      <alignment horizontal="left" vertical="center"/>
    </xf>
    <xf numFmtId="0" fontId="16" fillId="6" borderId="20" xfId="6" applyFont="1" applyFill="1" applyBorder="1"/>
    <xf numFmtId="0" fontId="16" fillId="6" borderId="37" xfId="2" applyFont="1" applyFill="1" applyBorder="1" applyAlignment="1">
      <alignment horizontal="left" vertical="center"/>
    </xf>
    <xf numFmtId="164" fontId="16" fillId="6" borderId="37" xfId="5" applyFont="1" applyFill="1" applyBorder="1" applyAlignment="1">
      <alignment horizontal="left" vertical="center"/>
    </xf>
    <xf numFmtId="43" fontId="44" fillId="0" borderId="0" xfId="6" applyNumberFormat="1" applyFont="1"/>
    <xf numFmtId="165" fontId="44" fillId="0" borderId="0" xfId="6" applyNumberFormat="1" applyFont="1"/>
    <xf numFmtId="0" fontId="15" fillId="0" borderId="39" xfId="6" applyFont="1" applyBorder="1"/>
    <xf numFmtId="164" fontId="15" fillId="0" borderId="0" xfId="5" applyFont="1" applyBorder="1"/>
    <xf numFmtId="0" fontId="15" fillId="0" borderId="0" xfId="6" applyFont="1"/>
    <xf numFmtId="0" fontId="15" fillId="0" borderId="35" xfId="6" applyFont="1" applyBorder="1"/>
    <xf numFmtId="165" fontId="7" fillId="0" borderId="0" xfId="5" applyNumberFormat="1" applyFont="1"/>
    <xf numFmtId="0" fontId="48" fillId="0" borderId="0" xfId="2" applyFont="1" applyAlignment="1">
      <alignment horizontal="left" vertical="center"/>
    </xf>
    <xf numFmtId="0" fontId="49" fillId="0" borderId="0" xfId="2" applyFont="1" applyAlignment="1">
      <alignment horizontal="left" vertical="center"/>
    </xf>
    <xf numFmtId="0" fontId="50" fillId="0" borderId="0" xfId="2" applyFont="1" applyAlignment="1">
      <alignment horizontal="left" vertical="center"/>
    </xf>
    <xf numFmtId="0" fontId="50" fillId="3" borderId="40" xfId="2" applyFont="1" applyFill="1" applyBorder="1" applyAlignment="1">
      <alignment horizontal="left" vertical="center"/>
    </xf>
    <xf numFmtId="0" fontId="7" fillId="9" borderId="0" xfId="2" applyFont="1" applyFill="1" applyAlignment="1">
      <alignment horizontal="left" vertical="center"/>
    </xf>
    <xf numFmtId="0" fontId="51" fillId="2" borderId="40" xfId="2" applyFont="1" applyFill="1" applyBorder="1" applyAlignment="1">
      <alignment horizontal="left" vertical="center"/>
    </xf>
    <xf numFmtId="0" fontId="51" fillId="0" borderId="40" xfId="2" applyFont="1" applyBorder="1" applyAlignment="1">
      <alignment horizontal="left" vertical="center"/>
    </xf>
    <xf numFmtId="0" fontId="49" fillId="0" borderId="0" xfId="2" quotePrefix="1" applyFont="1" applyAlignment="1">
      <alignment horizontal="left" vertical="center"/>
    </xf>
    <xf numFmtId="0" fontId="25" fillId="0" borderId="0" xfId="2" applyFont="1" applyAlignment="1" applyProtection="1">
      <alignment vertical="center"/>
      <protection locked="0"/>
    </xf>
    <xf numFmtId="0" fontId="49" fillId="0" borderId="0" xfId="2" applyFont="1" applyAlignment="1">
      <alignment vertical="center"/>
    </xf>
    <xf numFmtId="0" fontId="52" fillId="0" borderId="0" xfId="2" applyFont="1" applyAlignment="1">
      <alignment horizontal="left" vertical="center"/>
    </xf>
    <xf numFmtId="0" fontId="5" fillId="0" borderId="26" xfId="2" applyFont="1" applyBorder="1" applyAlignment="1" applyProtection="1">
      <alignment horizontal="left" vertical="center"/>
      <protection locked="0"/>
    </xf>
    <xf numFmtId="0" fontId="4" fillId="0" borderId="26" xfId="2" applyFont="1" applyBorder="1" applyAlignment="1">
      <alignment horizontal="left" vertical="center"/>
    </xf>
    <xf numFmtId="0" fontId="5" fillId="0" borderId="26" xfId="2" applyFont="1" applyBorder="1" applyAlignment="1">
      <alignment horizontal="left" vertical="center"/>
    </xf>
    <xf numFmtId="0" fontId="6" fillId="0" borderId="26" xfId="2" applyFont="1" applyBorder="1" applyAlignment="1">
      <alignment horizontal="left" vertical="center"/>
    </xf>
    <xf numFmtId="0" fontId="53" fillId="0" borderId="34" xfId="2" applyFont="1" applyBorder="1" applyAlignment="1">
      <alignment vertical="center"/>
    </xf>
    <xf numFmtId="0" fontId="17" fillId="0" borderId="25" xfId="2" applyFont="1" applyBorder="1" applyAlignment="1" applyProtection="1">
      <alignment vertical="center"/>
      <protection locked="0"/>
    </xf>
    <xf numFmtId="0" fontId="7" fillId="0" borderId="26" xfId="2" applyFont="1" applyBorder="1" applyAlignment="1">
      <alignment horizontal="left" vertical="center"/>
    </xf>
    <xf numFmtId="0" fontId="8" fillId="0" borderId="26" xfId="2" applyFont="1" applyBorder="1" applyAlignment="1">
      <alignment horizontal="left" vertical="center"/>
    </xf>
    <xf numFmtId="0" fontId="54" fillId="0" borderId="0" xfId="2" applyFont="1" applyAlignment="1">
      <alignment horizontal="left" vertical="center"/>
    </xf>
    <xf numFmtId="0" fontId="8" fillId="0" borderId="34" xfId="2" applyFont="1" applyBorder="1" applyAlignment="1" applyProtection="1">
      <alignment horizontal="left" vertical="center" indent="2"/>
      <protection locked="0"/>
    </xf>
    <xf numFmtId="0" fontId="8" fillId="3" borderId="41" xfId="2" applyFont="1" applyFill="1" applyBorder="1" applyAlignment="1">
      <alignment vertical="center"/>
    </xf>
    <xf numFmtId="0" fontId="16" fillId="2" borderId="42" xfId="2" applyFont="1" applyFill="1" applyBorder="1" applyAlignment="1">
      <alignment horizontal="left" vertical="center"/>
    </xf>
    <xf numFmtId="0" fontId="8" fillId="0" borderId="41" xfId="2" applyFont="1" applyBorder="1" applyAlignment="1">
      <alignment vertical="center"/>
    </xf>
    <xf numFmtId="0" fontId="8" fillId="0" borderId="25" xfId="2" applyFont="1" applyBorder="1" applyAlignment="1" applyProtection="1">
      <alignment horizontal="left" vertical="center" indent="2"/>
      <protection locked="0"/>
    </xf>
    <xf numFmtId="0" fontId="16" fillId="2" borderId="28" xfId="2" applyFont="1" applyFill="1" applyBorder="1" applyAlignment="1">
      <alignment horizontal="left" vertical="center"/>
    </xf>
    <xf numFmtId="166" fontId="8" fillId="3" borderId="41" xfId="2" applyNumberFormat="1" applyFont="1" applyFill="1" applyBorder="1" applyAlignment="1">
      <alignment vertical="center"/>
    </xf>
    <xf numFmtId="0" fontId="7" fillId="10" borderId="39" xfId="2" applyFont="1" applyFill="1" applyBorder="1" applyAlignment="1">
      <alignment horizontal="left" vertical="center"/>
    </xf>
    <xf numFmtId="0" fontId="8" fillId="0" borderId="34" xfId="2" applyFont="1" applyBorder="1" applyAlignment="1" applyProtection="1">
      <alignment horizontal="left" vertical="center" wrapText="1" indent="2"/>
      <protection locked="0"/>
    </xf>
    <xf numFmtId="0" fontId="8" fillId="3" borderId="0" xfId="2" applyFont="1" applyFill="1" applyAlignment="1">
      <alignment vertical="center"/>
    </xf>
    <xf numFmtId="166" fontId="8" fillId="3" borderId="0" xfId="2" applyNumberFormat="1" applyFont="1" applyFill="1" applyAlignment="1">
      <alignment vertical="center"/>
    </xf>
    <xf numFmtId="0" fontId="8" fillId="0" borderId="43" xfId="2" applyFont="1" applyBorder="1" applyAlignment="1" applyProtection="1">
      <alignment horizontal="left" vertical="center" wrapText="1" indent="2"/>
      <protection locked="0"/>
    </xf>
    <xf numFmtId="0" fontId="16" fillId="0" borderId="20" xfId="2" applyFont="1" applyBorder="1" applyAlignment="1">
      <alignment horizontal="left" vertical="center"/>
    </xf>
    <xf numFmtId="0" fontId="16" fillId="2" borderId="0" xfId="2" applyFont="1" applyFill="1" applyAlignment="1">
      <alignment horizontal="left" vertical="center"/>
    </xf>
    <xf numFmtId="0" fontId="16" fillId="0" borderId="43" xfId="2" applyFont="1" applyBorder="1" applyAlignment="1">
      <alignment horizontal="left" vertical="center"/>
    </xf>
    <xf numFmtId="0" fontId="16" fillId="2" borderId="44" xfId="2" applyFont="1" applyFill="1" applyBorder="1" applyAlignment="1">
      <alignment horizontal="left" vertical="center"/>
    </xf>
    <xf numFmtId="0" fontId="55" fillId="2" borderId="26" xfId="2" applyFont="1" applyFill="1" applyBorder="1" applyAlignment="1">
      <alignment vertical="center"/>
    </xf>
    <xf numFmtId="0" fontId="24" fillId="0" borderId="45" xfId="4" applyFont="1" applyFill="1" applyBorder="1" applyAlignment="1" applyProtection="1">
      <alignment vertical="center"/>
      <protection locked="0"/>
    </xf>
    <xf numFmtId="0" fontId="7" fillId="0" borderId="46" xfId="2" applyFont="1" applyBorder="1" applyAlignment="1">
      <alignment horizontal="left" vertical="center"/>
    </xf>
    <xf numFmtId="0" fontId="8" fillId="0" borderId="0" xfId="2" applyFont="1" applyAlignment="1">
      <alignment vertical="center"/>
    </xf>
    <xf numFmtId="0" fontId="7" fillId="0" borderId="39" xfId="2" applyFont="1" applyBorder="1" applyAlignment="1">
      <alignment horizontal="left" vertical="center"/>
    </xf>
    <xf numFmtId="0" fontId="55" fillId="0" borderId="0" xfId="2" applyFont="1" applyAlignment="1">
      <alignment vertical="center"/>
    </xf>
    <xf numFmtId="0" fontId="53" fillId="0" borderId="0" xfId="2" applyFont="1" applyAlignment="1">
      <alignment vertical="center"/>
    </xf>
    <xf numFmtId="0" fontId="8" fillId="0" borderId="0" xfId="2" applyFont="1" applyAlignment="1">
      <alignment horizontal="left" vertical="center" indent="1"/>
    </xf>
    <xf numFmtId="0" fontId="8" fillId="3" borderId="33" xfId="2" applyFont="1" applyFill="1" applyBorder="1" applyAlignment="1">
      <alignment vertical="center" wrapText="1"/>
    </xf>
    <xf numFmtId="0" fontId="8" fillId="0" borderId="26" xfId="2" applyFont="1" applyBorder="1" applyAlignment="1">
      <alignment horizontal="left" vertical="center" indent="1"/>
    </xf>
    <xf numFmtId="0" fontId="55" fillId="2" borderId="0" xfId="2" applyFont="1" applyFill="1" applyAlignment="1">
      <alignment vertical="center"/>
    </xf>
    <xf numFmtId="0" fontId="11" fillId="0" borderId="34" xfId="2" applyFont="1" applyBorder="1" applyAlignment="1" applyProtection="1">
      <alignment horizontal="left" vertical="center" indent="2"/>
      <protection locked="0"/>
    </xf>
    <xf numFmtId="0" fontId="8" fillId="0" borderId="34" xfId="2" applyFont="1" applyBorder="1" applyAlignment="1" applyProtection="1">
      <alignment horizontal="left" vertical="center" indent="4"/>
      <protection locked="0"/>
    </xf>
    <xf numFmtId="0" fontId="8" fillId="0" borderId="34" xfId="2" applyFont="1" applyBorder="1" applyAlignment="1" applyProtection="1">
      <alignment horizontal="left" vertical="center" indent="6"/>
      <protection locked="0"/>
    </xf>
    <xf numFmtId="0" fontId="16" fillId="0" borderId="47" xfId="2" applyFont="1" applyBorder="1" applyAlignment="1">
      <alignment horizontal="left" vertical="center"/>
    </xf>
    <xf numFmtId="0" fontId="56" fillId="0" borderId="20" xfId="4" applyFont="1" applyFill="1" applyBorder="1" applyAlignment="1" applyProtection="1">
      <alignment horizontal="left" vertical="center" indent="2"/>
      <protection locked="0"/>
    </xf>
    <xf numFmtId="0" fontId="8" fillId="3" borderId="20" xfId="2" applyFont="1" applyFill="1" applyBorder="1" applyAlignment="1">
      <alignment vertical="center"/>
    </xf>
    <xf numFmtId="0" fontId="8" fillId="0" borderId="0" xfId="2" applyFont="1" applyAlignment="1" applyProtection="1">
      <alignment horizontal="left" vertical="center" indent="4"/>
      <protection locked="0"/>
    </xf>
    <xf numFmtId="167" fontId="8" fillId="3" borderId="0" xfId="5" applyNumberFormat="1" applyFont="1" applyFill="1" applyBorder="1" applyAlignment="1">
      <alignment vertical="center"/>
    </xf>
    <xf numFmtId="0" fontId="8" fillId="0" borderId="26" xfId="2" applyFont="1" applyBorder="1" applyAlignment="1" applyProtection="1">
      <alignment horizontal="left" vertical="center" indent="4"/>
      <protection locked="0"/>
    </xf>
    <xf numFmtId="0" fontId="16" fillId="2" borderId="26" xfId="2" applyFont="1" applyFill="1" applyBorder="1" applyAlignment="1">
      <alignment horizontal="left" vertical="center"/>
    </xf>
    <xf numFmtId="0" fontId="24" fillId="0" borderId="25" xfId="4" applyFont="1" applyFill="1" applyBorder="1" applyAlignment="1" applyProtection="1">
      <alignment horizontal="left" vertical="center" wrapText="1"/>
      <protection locked="0"/>
    </xf>
    <xf numFmtId="0" fontId="8" fillId="0" borderId="26" xfId="2" applyFont="1" applyBorder="1" applyAlignment="1">
      <alignment vertical="center"/>
    </xf>
    <xf numFmtId="0" fontId="8" fillId="0" borderId="25" xfId="2" applyFont="1" applyBorder="1" applyAlignment="1" applyProtection="1">
      <alignment horizontal="left" vertical="center" indent="4"/>
      <protection locked="0"/>
    </xf>
    <xf numFmtId="0" fontId="17" fillId="0" borderId="46" xfId="2" applyFont="1" applyBorder="1" applyAlignment="1" applyProtection="1">
      <alignment vertical="center"/>
      <protection locked="0"/>
    </xf>
    <xf numFmtId="0" fontId="21" fillId="0" borderId="39" xfId="2" applyFont="1" applyBorder="1" applyAlignment="1">
      <alignment horizontal="left" vertical="center"/>
    </xf>
    <xf numFmtId="0" fontId="57" fillId="0" borderId="39" xfId="2" applyFont="1" applyBorder="1" applyAlignment="1">
      <alignment vertical="center"/>
    </xf>
    <xf numFmtId="0" fontId="58" fillId="0" borderId="0" xfId="2" applyFont="1" applyAlignment="1">
      <alignment vertical="center"/>
    </xf>
    <xf numFmtId="0" fontId="59" fillId="0" borderId="0" xfId="2" applyFont="1" applyAlignment="1">
      <alignment vertical="center"/>
    </xf>
    <xf numFmtId="0" fontId="8" fillId="6" borderId="0" xfId="2" applyFont="1" applyFill="1" applyAlignment="1">
      <alignment horizontal="left" vertical="center"/>
    </xf>
    <xf numFmtId="0" fontId="7" fillId="6" borderId="0" xfId="2" applyFont="1" applyFill="1" applyAlignment="1">
      <alignment horizontal="left" vertical="center"/>
    </xf>
    <xf numFmtId="0" fontId="7" fillId="6" borderId="0" xfId="2" applyFont="1" applyFill="1" applyAlignment="1">
      <alignment vertical="center"/>
    </xf>
    <xf numFmtId="0" fontId="30" fillId="6" borderId="0" xfId="2" applyFont="1" applyFill="1" applyAlignment="1">
      <alignment vertical="center"/>
    </xf>
    <xf numFmtId="0" fontId="11" fillId="6" borderId="0" xfId="2" applyFont="1" applyFill="1" applyAlignment="1">
      <alignment vertical="center"/>
    </xf>
    <xf numFmtId="0" fontId="62" fillId="0" borderId="0" xfId="6" applyFont="1"/>
    <xf numFmtId="0" fontId="11" fillId="9" borderId="0" xfId="2" applyFont="1" applyFill="1" applyAlignment="1">
      <alignment vertical="center"/>
    </xf>
    <xf numFmtId="0" fontId="23" fillId="9" borderId="0" xfId="4" applyFont="1" applyFill="1" applyBorder="1" applyAlignment="1"/>
    <xf numFmtId="0" fontId="51" fillId="2" borderId="40" xfId="2" applyFont="1" applyFill="1" applyBorder="1" applyAlignment="1">
      <alignment horizontal="left" vertical="center" wrapText="1"/>
    </xf>
    <xf numFmtId="0" fontId="50" fillId="9" borderId="0" xfId="2" applyFont="1" applyFill="1" applyAlignment="1">
      <alignment horizontal="left" vertical="center"/>
    </xf>
    <xf numFmtId="0" fontId="23" fillId="6" borderId="0" xfId="3" applyFont="1" applyFill="1" applyBorder="1" applyAlignment="1"/>
    <xf numFmtId="0" fontId="23" fillId="0" borderId="0" xfId="3" applyFont="1" applyFill="1" applyBorder="1" applyAlignment="1"/>
    <xf numFmtId="0" fontId="21" fillId="6" borderId="53" xfId="2" applyFont="1" applyFill="1" applyBorder="1" applyAlignment="1">
      <alignment vertical="center" wrapText="1"/>
    </xf>
    <xf numFmtId="0" fontId="16" fillId="0" borderId="0" xfId="2" applyFont="1" applyAlignment="1">
      <alignment vertical="center" wrapText="1"/>
    </xf>
    <xf numFmtId="0" fontId="21" fillId="6" borderId="19" xfId="2" applyFont="1" applyFill="1" applyBorder="1" applyAlignment="1">
      <alignment vertical="center" wrapText="1"/>
    </xf>
    <xf numFmtId="0" fontId="16" fillId="6" borderId="20" xfId="2" applyFont="1" applyFill="1" applyBorder="1" applyAlignment="1">
      <alignment vertical="center" wrapText="1"/>
    </xf>
    <xf numFmtId="0" fontId="16" fillId="6" borderId="54" xfId="2" applyFont="1" applyFill="1" applyBorder="1" applyAlignment="1">
      <alignment vertical="center" wrapText="1"/>
    </xf>
    <xf numFmtId="0" fontId="16" fillId="6" borderId="55" xfId="2" applyFont="1" applyFill="1" applyBorder="1" applyAlignment="1">
      <alignment vertical="center" wrapText="1"/>
    </xf>
    <xf numFmtId="0" fontId="16" fillId="6" borderId="0" xfId="2" applyFont="1" applyFill="1" applyAlignment="1">
      <alignment vertical="center" wrapText="1"/>
    </xf>
    <xf numFmtId="0" fontId="18" fillId="6" borderId="55" xfId="2" applyFont="1" applyFill="1" applyBorder="1" applyAlignment="1">
      <alignment vertical="center" wrapText="1"/>
    </xf>
    <xf numFmtId="0" fontId="18" fillId="6" borderId="56" xfId="2" applyFont="1" applyFill="1" applyBorder="1" applyAlignment="1">
      <alignment vertical="center" wrapText="1"/>
    </xf>
    <xf numFmtId="0" fontId="16" fillId="6" borderId="23" xfId="2" applyFont="1" applyFill="1" applyBorder="1" applyAlignment="1">
      <alignment vertical="center" wrapText="1"/>
    </xf>
    <xf numFmtId="0" fontId="16" fillId="0" borderId="32" xfId="2" applyFont="1" applyBorder="1" applyAlignment="1">
      <alignment horizontal="left" vertical="center"/>
    </xf>
    <xf numFmtId="0" fontId="8" fillId="0" borderId="32" xfId="2" applyFont="1" applyBorder="1" applyAlignment="1">
      <alignment vertical="center"/>
    </xf>
    <xf numFmtId="0" fontId="7" fillId="0" borderId="0" xfId="6" applyFont="1" applyAlignment="1">
      <alignment wrapText="1"/>
    </xf>
    <xf numFmtId="0" fontId="11" fillId="0" borderId="8" xfId="2"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left" vertical="center" wrapText="1"/>
    </xf>
    <xf numFmtId="0" fontId="16" fillId="0" borderId="8" xfId="0" applyFont="1" applyBorder="1" applyAlignment="1">
      <alignment horizontal="left" vertical="center"/>
    </xf>
    <xf numFmtId="0" fontId="64" fillId="0" borderId="0" xfId="0" applyFont="1"/>
    <xf numFmtId="0" fontId="48" fillId="0" borderId="0" xfId="0" applyFont="1"/>
    <xf numFmtId="0" fontId="48" fillId="0" borderId="9" xfId="0" applyFont="1" applyBorder="1"/>
    <xf numFmtId="0" fontId="48" fillId="0" borderId="10" xfId="0" applyFont="1" applyBorder="1"/>
    <xf numFmtId="0" fontId="48" fillId="0" borderId="8" xfId="0" applyFont="1" applyBorder="1"/>
    <xf numFmtId="0" fontId="43" fillId="0" borderId="9" xfId="0" applyFont="1" applyBorder="1"/>
    <xf numFmtId="0" fontId="43" fillId="0" borderId="0" xfId="0" applyFont="1"/>
    <xf numFmtId="0" fontId="48" fillId="0" borderId="7" xfId="0" applyFont="1" applyBorder="1"/>
    <xf numFmtId="0" fontId="43" fillId="0" borderId="7" xfId="0" applyFont="1" applyBorder="1" applyAlignment="1">
      <alignment horizontal="left" vertical="center" wrapText="1"/>
    </xf>
    <xf numFmtId="0" fontId="43" fillId="0" borderId="7" xfId="0" applyFont="1" applyBorder="1"/>
    <xf numFmtId="0" fontId="48" fillId="0" borderId="15" xfId="0" applyFont="1" applyBorder="1"/>
    <xf numFmtId="0" fontId="48" fillId="0" borderId="0" xfId="0" applyFont="1" applyAlignment="1">
      <alignment horizontal="left"/>
    </xf>
    <xf numFmtId="0" fontId="48" fillId="0" borderId="10" xfId="0" applyFont="1" applyBorder="1" applyAlignment="1">
      <alignment horizontal="left"/>
    </xf>
    <xf numFmtId="0" fontId="65" fillId="0" borderId="0" xfId="0" applyFont="1"/>
    <xf numFmtId="0" fontId="48" fillId="0" borderId="8" xfId="0" applyFont="1" applyBorder="1" applyAlignment="1">
      <alignment vertical="center"/>
    </xf>
    <xf numFmtId="0" fontId="43" fillId="0" borderId="7" xfId="0" applyFont="1" applyBorder="1" applyAlignment="1">
      <alignment vertical="center"/>
    </xf>
    <xf numFmtId="0" fontId="58" fillId="6" borderId="0" xfId="2" applyFont="1" applyFill="1" applyAlignment="1">
      <alignment vertical="center"/>
    </xf>
    <xf numFmtId="0" fontId="48" fillId="6" borderId="0" xfId="2" applyFont="1" applyFill="1" applyAlignment="1">
      <alignment horizontal="left" vertical="center"/>
    </xf>
    <xf numFmtId="0" fontId="58" fillId="6" borderId="0" xfId="2" applyFont="1" applyFill="1" applyAlignment="1">
      <alignment horizontal="left" vertical="center"/>
    </xf>
    <xf numFmtId="0" fontId="59" fillId="6" borderId="0" xfId="2" applyFont="1" applyFill="1" applyAlignment="1">
      <alignment horizontal="left" vertical="center"/>
    </xf>
    <xf numFmtId="0" fontId="68" fillId="6" borderId="0" xfId="2" applyFont="1" applyFill="1" applyAlignment="1">
      <alignment horizontal="left" vertical="center"/>
    </xf>
    <xf numFmtId="0" fontId="67" fillId="6" borderId="0" xfId="2" applyFont="1" applyFill="1" applyAlignment="1">
      <alignment vertical="center"/>
    </xf>
    <xf numFmtId="0" fontId="58" fillId="6" borderId="0" xfId="2" applyFont="1" applyFill="1" applyAlignment="1">
      <alignment vertical="center" wrapText="1"/>
    </xf>
    <xf numFmtId="0" fontId="68" fillId="6" borderId="0" xfId="2" applyFont="1" applyFill="1" applyAlignment="1">
      <alignment vertical="center"/>
    </xf>
    <xf numFmtId="0" fontId="59" fillId="6" borderId="0" xfId="2" applyFont="1" applyFill="1" applyAlignment="1">
      <alignment vertical="center"/>
    </xf>
    <xf numFmtId="0" fontId="69" fillId="0" borderId="0" xfId="2" applyFont="1" applyAlignment="1">
      <alignment horizontal="left" vertical="center"/>
    </xf>
    <xf numFmtId="0" fontId="7" fillId="11" borderId="0" xfId="2" applyFont="1" applyFill="1" applyAlignment="1">
      <alignment horizontal="left" vertical="center"/>
    </xf>
    <xf numFmtId="0" fontId="16" fillId="6" borderId="56" xfId="2" applyFont="1" applyFill="1" applyBorder="1" applyAlignment="1">
      <alignment vertical="center" wrapText="1"/>
    </xf>
    <xf numFmtId="0" fontId="48" fillId="0" borderId="23" xfId="0" applyFont="1" applyBorder="1"/>
    <xf numFmtId="0" fontId="7" fillId="0" borderId="10" xfId="2" applyFont="1" applyBorder="1" applyAlignment="1">
      <alignment vertical="center"/>
    </xf>
    <xf numFmtId="0" fontId="17" fillId="0" borderId="0" xfId="2" applyFont="1" applyAlignment="1">
      <alignment horizontal="left" vertical="center" wrapText="1"/>
    </xf>
    <xf numFmtId="0" fontId="58" fillId="6" borderId="0" xfId="2" applyFont="1" applyFill="1" applyAlignment="1">
      <alignment horizontal="left" vertical="center" wrapText="1" indent="2"/>
    </xf>
    <xf numFmtId="0" fontId="17" fillId="0" borderId="0" xfId="2" applyFont="1" applyAlignment="1">
      <alignment horizontal="left" vertical="center"/>
    </xf>
    <xf numFmtId="0" fontId="11" fillId="6" borderId="0" xfId="2" applyFont="1" applyFill="1" applyAlignment="1">
      <alignment horizontal="left" vertical="center"/>
    </xf>
    <xf numFmtId="0" fontId="17" fillId="0" borderId="32" xfId="2" applyFont="1" applyBorder="1" applyAlignment="1">
      <alignment horizontal="left" vertical="center"/>
    </xf>
    <xf numFmtId="0" fontId="15" fillId="0" borderId="7" xfId="2" applyFont="1" applyBorder="1" applyAlignment="1">
      <alignment horizontal="left" vertical="center" wrapText="1"/>
    </xf>
    <xf numFmtId="0" fontId="24" fillId="6" borderId="0" xfId="4" applyFont="1" applyFill="1" applyBorder="1" applyAlignment="1">
      <alignment horizontal="center" vertical="center"/>
    </xf>
    <xf numFmtId="0" fontId="25" fillId="6" borderId="0" xfId="2" applyFont="1" applyFill="1" applyAlignment="1">
      <alignment vertical="center"/>
    </xf>
    <xf numFmtId="0" fontId="11" fillId="0" borderId="0" xfId="2" applyFont="1" applyAlignment="1">
      <alignment vertical="center"/>
    </xf>
    <xf numFmtId="0" fontId="38" fillId="6" borderId="0" xfId="4" applyFont="1" applyFill="1" applyAlignment="1"/>
    <xf numFmtId="0" fontId="39" fillId="6" borderId="0" xfId="6" applyFont="1" applyFill="1" applyAlignment="1">
      <alignment vertical="center"/>
    </xf>
    <xf numFmtId="0" fontId="40" fillId="3" borderId="0" xfId="4" applyFont="1" applyFill="1" applyBorder="1" applyAlignment="1">
      <alignment horizontal="left" vertical="center" wrapText="1"/>
    </xf>
    <xf numFmtId="0" fontId="16" fillId="6" borderId="0" xfId="2" applyFont="1" applyFill="1" applyAlignment="1">
      <alignment horizontal="left" vertical="center" indent="1"/>
    </xf>
    <xf numFmtId="0" fontId="47" fillId="6" borderId="0" xfId="6" applyFont="1" applyFill="1" applyAlignment="1">
      <alignment vertical="center" wrapText="1"/>
    </xf>
    <xf numFmtId="0" fontId="16" fillId="6" borderId="0" xfId="6" applyFont="1" applyFill="1" applyAlignment="1">
      <alignment horizontal="left" vertical="center" wrapText="1" indent="2"/>
    </xf>
    <xf numFmtId="0" fontId="45" fillId="6" borderId="0" xfId="6" applyFont="1" applyFill="1" applyAlignment="1">
      <alignment vertical="center"/>
    </xf>
    <xf numFmtId="0" fontId="43" fillId="0" borderId="16" xfId="0" applyFont="1" applyBorder="1" applyAlignment="1">
      <alignment horizontal="left" vertical="center" wrapText="1"/>
    </xf>
    <xf numFmtId="0" fontId="8" fillId="9" borderId="8" xfId="2" applyFont="1" applyFill="1" applyBorder="1" applyAlignment="1">
      <alignment vertical="center"/>
    </xf>
    <xf numFmtId="0" fontId="7" fillId="9" borderId="8" xfId="2" applyFont="1" applyFill="1" applyBorder="1" applyAlignment="1">
      <alignment vertical="center"/>
    </xf>
    <xf numFmtId="0" fontId="8" fillId="9" borderId="8" xfId="2" applyFont="1" applyFill="1" applyBorder="1" applyAlignment="1">
      <alignment vertical="center" wrapText="1"/>
    </xf>
    <xf numFmtId="0" fontId="16" fillId="9" borderId="8" xfId="0" applyFont="1" applyFill="1" applyBorder="1" applyAlignment="1">
      <alignment vertical="center"/>
    </xf>
    <xf numFmtId="0" fontId="8" fillId="9" borderId="8" xfId="2" applyFont="1" applyFill="1" applyBorder="1" applyAlignment="1">
      <alignment horizontal="center" vertical="center" wrapText="1"/>
    </xf>
    <xf numFmtId="0" fontId="16" fillId="9" borderId="8" xfId="0" applyFont="1" applyFill="1" applyBorder="1" applyAlignment="1">
      <alignment vertical="center" wrapText="1"/>
    </xf>
    <xf numFmtId="0" fontId="7" fillId="9" borderId="8" xfId="0" applyFont="1" applyFill="1" applyBorder="1" applyAlignment="1">
      <alignment vertical="center"/>
    </xf>
    <xf numFmtId="0" fontId="43" fillId="9" borderId="7" xfId="0" applyFont="1" applyFill="1" applyBorder="1" applyAlignment="1">
      <alignment vertical="center"/>
    </xf>
    <xf numFmtId="0" fontId="48" fillId="9" borderId="8" xfId="0" applyFont="1" applyFill="1" applyBorder="1" applyAlignment="1">
      <alignment vertical="center"/>
    </xf>
    <xf numFmtId="0" fontId="7" fillId="0" borderId="15" xfId="2" applyFont="1" applyBorder="1" applyAlignment="1">
      <alignment vertical="center"/>
    </xf>
    <xf numFmtId="0" fontId="18" fillId="6" borderId="22" xfId="2" applyFont="1" applyFill="1" applyBorder="1" applyAlignment="1">
      <alignment vertical="center" wrapText="1"/>
    </xf>
    <xf numFmtId="0" fontId="54" fillId="6" borderId="0" xfId="2" applyFont="1" applyFill="1" applyAlignment="1">
      <alignment vertical="center"/>
    </xf>
    <xf numFmtId="0" fontId="15" fillId="0" borderId="8" xfId="2" applyFont="1" applyBorder="1" applyAlignment="1">
      <alignment horizontal="left" vertical="center" wrapText="1"/>
    </xf>
    <xf numFmtId="0" fontId="54" fillId="0" borderId="8" xfId="0" applyFont="1" applyBorder="1" applyAlignment="1">
      <alignment vertical="center" wrapText="1"/>
    </xf>
    <xf numFmtId="0" fontId="6" fillId="0" borderId="6" xfId="2" applyFont="1" applyBorder="1" applyAlignment="1">
      <alignment vertical="center"/>
    </xf>
    <xf numFmtId="0" fontId="16" fillId="0" borderId="8" xfId="2" applyFont="1" applyBorder="1" applyAlignment="1">
      <alignment vertical="center"/>
    </xf>
    <xf numFmtId="0" fontId="16" fillId="0" borderId="8" xfId="2" applyFont="1" applyBorder="1" applyAlignment="1">
      <alignment vertical="center" wrapText="1"/>
    </xf>
    <xf numFmtId="0" fontId="7" fillId="0" borderId="8" xfId="2" applyFont="1" applyBorder="1" applyAlignment="1">
      <alignment vertical="center" wrapText="1"/>
    </xf>
    <xf numFmtId="0" fontId="7" fillId="0" borderId="15" xfId="2" applyFont="1" applyBorder="1" applyAlignment="1">
      <alignment vertical="center" wrapText="1"/>
    </xf>
    <xf numFmtId="0" fontId="16" fillId="0" borderId="10" xfId="2" applyFont="1" applyBorder="1" applyAlignment="1">
      <alignment vertical="center" wrapText="1"/>
    </xf>
    <xf numFmtId="0" fontId="7" fillId="0" borderId="8" xfId="2" applyFont="1" applyBorder="1" applyAlignment="1">
      <alignment horizontal="left" vertical="center" wrapText="1"/>
    </xf>
    <xf numFmtId="0" fontId="11" fillId="12" borderId="4" xfId="0" applyFont="1" applyFill="1" applyBorder="1" applyAlignment="1">
      <alignment horizontal="left" vertical="center"/>
    </xf>
    <xf numFmtId="0" fontId="48" fillId="0" borderId="6" xfId="0" applyFont="1" applyBorder="1" applyAlignment="1">
      <alignment vertical="center"/>
    </xf>
    <xf numFmtId="0" fontId="48" fillId="0" borderId="8" xfId="0" applyFont="1" applyBorder="1" applyAlignment="1">
      <alignment vertical="center" wrapText="1"/>
    </xf>
    <xf numFmtId="0" fontId="48" fillId="0" borderId="10" xfId="0" applyFont="1" applyBorder="1" applyAlignment="1">
      <alignment vertical="center"/>
    </xf>
    <xf numFmtId="0" fontId="15" fillId="0" borderId="12" xfId="2" applyFont="1" applyBorder="1" applyAlignment="1">
      <alignment horizontal="left" vertical="center" wrapText="1"/>
    </xf>
    <xf numFmtId="0" fontId="48" fillId="0" borderId="10" xfId="0" applyFont="1" applyBorder="1" applyAlignment="1">
      <alignment wrapText="1"/>
    </xf>
    <xf numFmtId="0" fontId="6" fillId="0" borderId="6" xfId="2" applyFont="1" applyBorder="1" applyAlignment="1">
      <alignment horizontal="left" vertical="center"/>
    </xf>
    <xf numFmtId="0" fontId="16" fillId="0" borderId="8" xfId="2" applyFont="1" applyBorder="1" applyAlignment="1">
      <alignment horizontal="left" vertical="center" wrapText="1"/>
    </xf>
    <xf numFmtId="0" fontId="16" fillId="0" borderId="15" xfId="2" applyFont="1" applyBorder="1" applyAlignment="1">
      <alignment horizontal="left" vertical="center" wrapText="1"/>
    </xf>
    <xf numFmtId="0" fontId="16" fillId="0" borderId="8" xfId="1" applyFont="1" applyFill="1" applyBorder="1" applyAlignment="1">
      <alignment horizontal="left" vertical="center" wrapText="1" indent="3"/>
    </xf>
    <xf numFmtId="0" fontId="3" fillId="3" borderId="41" xfId="1" applyFill="1" applyBorder="1" applyAlignment="1">
      <alignment vertical="center"/>
    </xf>
    <xf numFmtId="0" fontId="8" fillId="3" borderId="0" xfId="2" applyFont="1" applyFill="1" applyAlignment="1">
      <alignment vertical="center" wrapText="1"/>
    </xf>
    <xf numFmtId="0" fontId="16" fillId="2" borderId="20" xfId="2" applyFont="1" applyFill="1" applyBorder="1" applyAlignment="1">
      <alignment horizontal="left" vertical="center" wrapText="1"/>
    </xf>
    <xf numFmtId="0" fontId="3" fillId="3" borderId="23" xfId="1" applyFill="1" applyBorder="1" applyAlignment="1">
      <alignment vertical="center"/>
    </xf>
    <xf numFmtId="0" fontId="3" fillId="3" borderId="23" xfId="1" applyFill="1" applyBorder="1" applyAlignment="1">
      <alignment vertical="center" wrapText="1"/>
    </xf>
    <xf numFmtId="0" fontId="7" fillId="0" borderId="0" xfId="2" applyFont="1" applyAlignment="1">
      <alignment horizontal="left" vertical="center"/>
    </xf>
    <xf numFmtId="0" fontId="3" fillId="3" borderId="26" xfId="1" applyFill="1" applyBorder="1" applyAlignment="1">
      <alignment vertical="center" wrapText="1"/>
    </xf>
    <xf numFmtId="0" fontId="3" fillId="2" borderId="33" xfId="1" applyFill="1" applyBorder="1" applyAlignment="1">
      <alignment vertical="center" wrapText="1"/>
    </xf>
    <xf numFmtId="0" fontId="16" fillId="2" borderId="0" xfId="2" applyFont="1" applyFill="1" applyAlignment="1">
      <alignment horizontal="left" vertical="center" wrapText="1"/>
    </xf>
    <xf numFmtId="0" fontId="16" fillId="2" borderId="23" xfId="2" applyFont="1" applyFill="1" applyBorder="1" applyAlignment="1">
      <alignment horizontal="left" vertical="center" wrapText="1"/>
    </xf>
    <xf numFmtId="0" fontId="8" fillId="3" borderId="8" xfId="2" applyFont="1" applyFill="1" applyBorder="1" applyAlignment="1">
      <alignment horizontal="left" vertical="center" wrapText="1"/>
    </xf>
    <xf numFmtId="0" fontId="7" fillId="2" borderId="15" xfId="2" applyFont="1" applyFill="1" applyBorder="1" applyAlignment="1">
      <alignment vertical="center" wrapText="1"/>
    </xf>
    <xf numFmtId="0" fontId="7" fillId="2" borderId="8" xfId="2" applyFont="1" applyFill="1" applyBorder="1" applyAlignment="1">
      <alignment vertical="center" wrapText="1"/>
    </xf>
    <xf numFmtId="0" fontId="7" fillId="2" borderId="17" xfId="2" applyFont="1" applyFill="1" applyBorder="1" applyAlignment="1">
      <alignment vertical="center" wrapText="1"/>
    </xf>
    <xf numFmtId="0" fontId="3" fillId="3" borderId="8" xfId="1" applyFill="1" applyBorder="1" applyAlignment="1">
      <alignment horizontal="left" vertical="center" wrapText="1"/>
    </xf>
    <xf numFmtId="0" fontId="3" fillId="3" borderId="8" xfId="1" applyFill="1" applyBorder="1" applyAlignment="1">
      <alignment vertical="center" wrapText="1"/>
    </xf>
    <xf numFmtId="0" fontId="7" fillId="2" borderId="8" xfId="2" applyFont="1" applyFill="1" applyBorder="1" applyAlignment="1">
      <alignment horizontal="left" vertical="center" wrapText="1"/>
    </xf>
    <xf numFmtId="0" fontId="3" fillId="2" borderId="8" xfId="1" applyFill="1" applyBorder="1" applyAlignment="1">
      <alignment horizontal="left" vertical="center"/>
    </xf>
    <xf numFmtId="0" fontId="3" fillId="2" borderId="8" xfId="1" applyFill="1" applyBorder="1" applyAlignment="1">
      <alignment horizontal="left" vertical="center" wrapText="1"/>
    </xf>
    <xf numFmtId="0" fontId="16" fillId="0" borderId="0" xfId="2" applyFont="1" applyAlignment="1">
      <alignment horizontal="left" vertical="center"/>
    </xf>
    <xf numFmtId="0" fontId="7" fillId="0" borderId="0" xfId="2" applyFont="1" applyAlignment="1">
      <alignment horizontal="left" vertical="center"/>
    </xf>
    <xf numFmtId="0" fontId="7" fillId="0" borderId="0" xfId="2" applyFont="1" applyBorder="1" applyAlignment="1">
      <alignment horizontal="left" vertical="center"/>
    </xf>
    <xf numFmtId="0" fontId="7" fillId="5" borderId="0" xfId="2" applyFont="1" applyFill="1" applyBorder="1" applyAlignment="1">
      <alignment horizontal="left" vertical="center"/>
    </xf>
    <xf numFmtId="0" fontId="8" fillId="0" borderId="54" xfId="2" applyFont="1" applyBorder="1" applyAlignment="1">
      <alignment horizontal="left" vertical="center" wrapText="1" indent="3"/>
    </xf>
    <xf numFmtId="165" fontId="8" fillId="3" borderId="54" xfId="8" applyNumberFormat="1" applyFont="1" applyFill="1" applyBorder="1" applyAlignment="1">
      <alignment vertical="center" wrapText="1"/>
    </xf>
    <xf numFmtId="0" fontId="7" fillId="2" borderId="4" xfId="2" applyFont="1" applyFill="1" applyBorder="1" applyAlignment="1">
      <alignment horizontal="left" vertical="center" wrapText="1"/>
    </xf>
    <xf numFmtId="0" fontId="7" fillId="2" borderId="0" xfId="2" applyFont="1" applyFill="1" applyAlignment="1">
      <alignment horizontal="left" vertical="center" wrapText="1"/>
    </xf>
    <xf numFmtId="0" fontId="3" fillId="8" borderId="24" xfId="1" applyFill="1" applyBorder="1" applyAlignment="1">
      <alignment vertical="center"/>
    </xf>
    <xf numFmtId="0" fontId="16" fillId="0" borderId="0" xfId="2" applyFont="1" applyFill="1" applyAlignment="1">
      <alignment horizontal="left" vertical="center"/>
    </xf>
    <xf numFmtId="0" fontId="16" fillId="0" borderId="0" xfId="2" applyFont="1" applyAlignment="1">
      <alignment horizontal="left" vertical="center" wrapText="1"/>
    </xf>
    <xf numFmtId="0" fontId="1" fillId="0" borderId="0" xfId="9"/>
    <xf numFmtId="0" fontId="71" fillId="0" borderId="0" xfId="0" applyFont="1"/>
    <xf numFmtId="165" fontId="3" fillId="0" borderId="0" xfId="1" applyNumberFormat="1" applyFill="1" applyAlignment="1">
      <alignment horizontal="left" vertical="center"/>
    </xf>
    <xf numFmtId="0" fontId="3" fillId="0" borderId="0" xfId="1" applyFill="1" applyAlignment="1">
      <alignment horizontal="left" vertical="center"/>
    </xf>
    <xf numFmtId="0" fontId="3" fillId="0" borderId="0" xfId="1"/>
    <xf numFmtId="165" fontId="7" fillId="0" borderId="0" xfId="2" applyNumberFormat="1" applyFont="1" applyFill="1" applyAlignment="1">
      <alignment horizontal="left" vertical="center"/>
    </xf>
    <xf numFmtId="43" fontId="16" fillId="0" borderId="0" xfId="8" applyFont="1" applyFill="1" applyAlignment="1">
      <alignment horizontal="left" vertical="center"/>
    </xf>
    <xf numFmtId="0" fontId="7" fillId="0" borderId="0" xfId="0" applyFont="1"/>
    <xf numFmtId="0" fontId="7" fillId="0" borderId="0" xfId="0" applyFont="1" applyAlignment="1">
      <alignment wrapText="1"/>
    </xf>
    <xf numFmtId="43" fontId="7" fillId="0" borderId="0" xfId="8" applyFont="1"/>
    <xf numFmtId="0" fontId="7" fillId="0" borderId="0" xfId="6" applyNumberFormat="1" applyFont="1"/>
    <xf numFmtId="0" fontId="7" fillId="0" borderId="0" xfId="6" applyFont="1" applyFill="1"/>
    <xf numFmtId="165" fontId="7" fillId="0" borderId="0" xfId="8" applyNumberFormat="1" applyFont="1" applyFill="1"/>
    <xf numFmtId="165" fontId="7" fillId="0" borderId="0" xfId="0" applyNumberFormat="1" applyFont="1"/>
    <xf numFmtId="165" fontId="7" fillId="0" borderId="0" xfId="8" applyNumberFormat="1" applyFont="1"/>
    <xf numFmtId="43" fontId="15" fillId="0" borderId="36" xfId="8" applyFont="1" applyBorder="1"/>
    <xf numFmtId="2" fontId="8" fillId="3" borderId="8" xfId="2" applyNumberFormat="1" applyFont="1" applyFill="1" applyBorder="1" applyAlignment="1">
      <alignment vertical="center" wrapText="1"/>
    </xf>
    <xf numFmtId="0" fontId="8" fillId="3" borderId="54" xfId="2" applyFont="1" applyFill="1" applyBorder="1" applyAlignment="1">
      <alignment vertical="center" wrapText="1"/>
    </xf>
    <xf numFmtId="1" fontId="8" fillId="3" borderId="8" xfId="2" applyNumberFormat="1" applyFont="1" applyFill="1" applyBorder="1" applyAlignment="1">
      <alignment vertical="center" wrapText="1"/>
    </xf>
    <xf numFmtId="3" fontId="8" fillId="3" borderId="54" xfId="2" applyNumberFormat="1" applyFont="1" applyFill="1" applyBorder="1" applyAlignment="1">
      <alignment vertical="center" wrapText="1"/>
    </xf>
    <xf numFmtId="43" fontId="7" fillId="0" borderId="0" xfId="8" applyFont="1" applyFill="1" applyAlignment="1">
      <alignment horizontal="left" vertical="center"/>
    </xf>
    <xf numFmtId="0" fontId="3" fillId="3" borderId="8" xfId="1" applyFill="1" applyBorder="1" applyAlignment="1">
      <alignment horizontal="center" vertical="center" wrapText="1"/>
    </xf>
    <xf numFmtId="9" fontId="8" fillId="3" borderId="8" xfId="2" applyNumberFormat="1" applyFont="1" applyFill="1" applyBorder="1" applyAlignment="1">
      <alignment vertical="center" wrapText="1"/>
    </xf>
    <xf numFmtId="0" fontId="11" fillId="12" borderId="4" xfId="0" applyFont="1" applyFill="1" applyBorder="1" applyAlignment="1">
      <alignment horizontal="left" vertical="center" wrapText="1"/>
    </xf>
    <xf numFmtId="0" fontId="43" fillId="2" borderId="10" xfId="0" applyFont="1" applyFill="1" applyBorder="1" applyAlignment="1">
      <alignment wrapText="1"/>
    </xf>
    <xf numFmtId="0" fontId="15" fillId="2" borderId="8" xfId="2" applyFont="1" applyFill="1" applyBorder="1" applyAlignment="1">
      <alignment horizontal="left" vertical="center"/>
    </xf>
    <xf numFmtId="0" fontId="15" fillId="2" borderId="8" xfId="2" applyFont="1" applyFill="1" applyBorder="1" applyAlignment="1">
      <alignment horizontal="left" vertical="center" wrapText="1"/>
    </xf>
    <xf numFmtId="0" fontId="3" fillId="3" borderId="15" xfId="1" applyFill="1" applyBorder="1" applyAlignment="1">
      <alignment vertical="center" wrapText="1"/>
    </xf>
    <xf numFmtId="0" fontId="48" fillId="0" borderId="58" xfId="0" applyFont="1" applyBorder="1"/>
    <xf numFmtId="0" fontId="7" fillId="0" borderId="18" xfId="2" applyFont="1" applyBorder="1" applyAlignment="1">
      <alignment vertical="center"/>
    </xf>
    <xf numFmtId="0" fontId="7" fillId="2" borderId="8" xfId="2" applyFont="1" applyFill="1" applyBorder="1" applyAlignment="1">
      <alignment horizontal="center" vertical="center"/>
    </xf>
    <xf numFmtId="0" fontId="37" fillId="2" borderId="8" xfId="2" applyFont="1" applyFill="1" applyBorder="1" applyAlignment="1">
      <alignment horizontal="left" vertical="center" wrapText="1"/>
    </xf>
    <xf numFmtId="0" fontId="18" fillId="0" borderId="12" xfId="2" applyFont="1" applyBorder="1" applyAlignment="1">
      <alignment horizontal="left" vertical="top" wrapText="1"/>
    </xf>
    <xf numFmtId="9" fontId="8" fillId="3" borderId="8" xfId="2" applyNumberFormat="1" applyFont="1" applyFill="1" applyBorder="1" applyAlignment="1">
      <alignment horizontal="left" vertical="center" wrapText="1"/>
    </xf>
    <xf numFmtId="0" fontId="11" fillId="9" borderId="8" xfId="2" applyFont="1" applyFill="1" applyBorder="1" applyAlignment="1">
      <alignment horizontal="left" vertical="center" wrapText="1"/>
    </xf>
    <xf numFmtId="4" fontId="8" fillId="3" borderId="8" xfId="2" applyNumberFormat="1" applyFont="1" applyFill="1" applyBorder="1" applyAlignment="1">
      <alignment vertical="center" wrapText="1"/>
    </xf>
    <xf numFmtId="0" fontId="57" fillId="3" borderId="8" xfId="2" applyFont="1" applyFill="1" applyBorder="1" applyAlignment="1">
      <alignment vertical="center" wrapText="1"/>
    </xf>
    <xf numFmtId="4" fontId="72" fillId="0" borderId="0" xfId="2" applyNumberFormat="1" applyFont="1" applyAlignment="1">
      <alignment vertical="center"/>
    </xf>
    <xf numFmtId="0" fontId="73" fillId="0" borderId="0" xfId="2" applyFont="1" applyFill="1" applyAlignment="1">
      <alignment horizontal="left" vertical="center"/>
    </xf>
    <xf numFmtId="4" fontId="72" fillId="0" borderId="0" xfId="2" applyNumberFormat="1" applyFont="1" applyAlignment="1">
      <alignment horizontal="right"/>
    </xf>
    <xf numFmtId="0" fontId="16" fillId="13" borderId="8" xfId="0" applyFont="1" applyFill="1" applyBorder="1" applyAlignment="1">
      <alignment vertical="center"/>
    </xf>
    <xf numFmtId="0" fontId="7" fillId="13" borderId="8" xfId="0" applyFont="1" applyFill="1" applyBorder="1" applyAlignment="1">
      <alignment vertical="center"/>
    </xf>
    <xf numFmtId="14" fontId="7" fillId="3" borderId="0" xfId="2" applyNumberFormat="1" applyFont="1" applyFill="1" applyAlignment="1">
      <alignment horizontal="right" vertical="center"/>
    </xf>
    <xf numFmtId="0" fontId="16" fillId="13" borderId="8" xfId="0" applyFont="1" applyFill="1" applyBorder="1" applyAlignment="1">
      <alignment vertical="center" wrapText="1"/>
    </xf>
    <xf numFmtId="0" fontId="0" fillId="13" borderId="0" xfId="0" applyFill="1" applyAlignment="1">
      <alignment wrapText="1"/>
    </xf>
    <xf numFmtId="0" fontId="17" fillId="0" borderId="0" xfId="2" applyFont="1" applyAlignment="1">
      <alignment horizontal="left" vertical="center" wrapText="1"/>
    </xf>
    <xf numFmtId="0" fontId="58" fillId="6" borderId="0" xfId="2" applyFont="1" applyFill="1" applyAlignment="1">
      <alignment horizontal="left" vertical="center" wrapText="1" indent="2"/>
    </xf>
    <xf numFmtId="0" fontId="48" fillId="6" borderId="0" xfId="0" applyFont="1" applyFill="1" applyAlignment="1">
      <alignment wrapText="1"/>
    </xf>
    <xf numFmtId="0" fontId="48" fillId="6" borderId="0" xfId="0" applyFont="1" applyFill="1" applyAlignment="1"/>
    <xf numFmtId="0" fontId="18" fillId="6" borderId="54" xfId="2" applyFont="1" applyFill="1" applyBorder="1" applyAlignment="1">
      <alignment horizontal="left" vertical="center" wrapText="1"/>
    </xf>
    <xf numFmtId="0" fontId="11" fillId="6" borderId="0" xfId="2" applyFont="1" applyFill="1" applyAlignment="1">
      <alignment horizontal="left" vertical="center"/>
    </xf>
    <xf numFmtId="0" fontId="20" fillId="6" borderId="0" xfId="2" applyFont="1" applyFill="1" applyAlignment="1">
      <alignment horizontal="left" vertical="center"/>
    </xf>
    <xf numFmtId="0" fontId="9" fillId="6" borderId="0" xfId="2" applyFont="1" applyFill="1" applyAlignment="1">
      <alignment horizontal="left" vertical="center" wrapText="1" indent="3"/>
    </xf>
    <xf numFmtId="0" fontId="16" fillId="6" borderId="0" xfId="2" applyFont="1" applyFill="1" applyAlignment="1">
      <alignment horizontal="left" vertical="center" wrapText="1" indent="3"/>
    </xf>
    <xf numFmtId="0" fontId="37" fillId="6" borderId="0" xfId="4" applyFont="1" applyFill="1" applyAlignment="1"/>
    <xf numFmtId="0" fontId="11" fillId="0" borderId="48" xfId="2" applyFont="1" applyBorder="1" applyAlignment="1">
      <alignment vertical="center"/>
    </xf>
    <xf numFmtId="0" fontId="24" fillId="6" borderId="49" xfId="4" applyFont="1" applyFill="1" applyBorder="1" applyAlignment="1">
      <alignment horizontal="center" vertical="center"/>
    </xf>
    <xf numFmtId="0" fontId="24" fillId="6" borderId="50" xfId="4" applyFont="1" applyFill="1" applyBorder="1" applyAlignment="1">
      <alignment horizontal="center" vertical="center"/>
    </xf>
    <xf numFmtId="0" fontId="24" fillId="6" borderId="51" xfId="4" applyFont="1" applyFill="1" applyBorder="1" applyAlignment="1">
      <alignment horizontal="center" vertical="center"/>
    </xf>
    <xf numFmtId="0" fontId="11" fillId="0" borderId="52" xfId="2" applyFont="1" applyBorder="1" applyAlignment="1">
      <alignment vertical="center"/>
    </xf>
    <xf numFmtId="0" fontId="17" fillId="0" borderId="32" xfId="2" applyFont="1" applyBorder="1" applyAlignment="1">
      <alignment horizontal="left" vertical="center"/>
    </xf>
    <xf numFmtId="0" fontId="61" fillId="0" borderId="0" xfId="6" applyFont="1" applyAlignment="1">
      <alignment vertical="center"/>
    </xf>
    <xf numFmtId="0" fontId="17" fillId="0" borderId="0" xfId="2" applyFont="1" applyAlignment="1">
      <alignment horizontal="left" vertical="center"/>
    </xf>
    <xf numFmtId="0" fontId="60" fillId="0" borderId="0" xfId="4" applyFont="1" applyFill="1" applyBorder="1" applyAlignment="1">
      <alignment horizontal="center" vertical="center"/>
    </xf>
    <xf numFmtId="0" fontId="15" fillId="0" borderId="7" xfId="2" applyFont="1" applyBorder="1" applyAlignment="1">
      <alignment horizontal="left" vertical="center" wrapText="1"/>
    </xf>
    <xf numFmtId="0" fontId="43" fillId="0" borderId="7" xfId="0" applyFont="1" applyBorder="1" applyAlignment="1">
      <alignment wrapText="1"/>
    </xf>
    <xf numFmtId="0" fontId="15" fillId="0" borderId="7" xfId="2" applyFont="1" applyBorder="1" applyAlignment="1">
      <alignment vertical="center" wrapText="1"/>
    </xf>
    <xf numFmtId="0" fontId="43" fillId="0" borderId="7" xfId="0" applyFont="1" applyBorder="1" applyAlignment="1">
      <alignment vertical="center" wrapText="1"/>
    </xf>
    <xf numFmtId="0" fontId="15" fillId="9" borderId="7" xfId="2" applyFont="1" applyFill="1" applyBorder="1" applyAlignment="1">
      <alignment vertical="center" wrapText="1"/>
    </xf>
    <xf numFmtId="0" fontId="43" fillId="9" borderId="7" xfId="0" applyFont="1" applyFill="1" applyBorder="1" applyAlignment="1">
      <alignment vertical="center" wrapText="1"/>
    </xf>
    <xf numFmtId="0" fontId="48" fillId="0" borderId="7" xfId="0" applyFont="1" applyBorder="1" applyAlignment="1">
      <alignment horizontal="left" vertical="center" wrapText="1"/>
    </xf>
    <xf numFmtId="0" fontId="43" fillId="0" borderId="7" xfId="0" applyFont="1" applyBorder="1" applyAlignment="1">
      <alignment horizontal="left" vertical="center" wrapText="1"/>
    </xf>
    <xf numFmtId="0" fontId="27" fillId="3" borderId="0" xfId="2" applyFont="1" applyFill="1" applyAlignment="1">
      <alignment vertical="center"/>
    </xf>
    <xf numFmtId="0" fontId="11" fillId="11" borderId="0" xfId="2" applyFont="1" applyFill="1" applyAlignment="1">
      <alignment horizontal="left" vertical="center"/>
    </xf>
    <xf numFmtId="0" fontId="7" fillId="6" borderId="0" xfId="0" applyFont="1" applyFill="1" applyAlignment="1"/>
    <xf numFmtId="0" fontId="25" fillId="6" borderId="0" xfId="2" applyFont="1" applyFill="1" applyAlignment="1">
      <alignment vertical="center"/>
    </xf>
    <xf numFmtId="0" fontId="26" fillId="6" borderId="0" xfId="2" applyFont="1" applyFill="1" applyAlignment="1">
      <alignment horizontal="left" vertical="center"/>
    </xf>
    <xf numFmtId="0" fontId="16" fillId="0" borderId="0" xfId="2" applyFont="1" applyAlignment="1">
      <alignment horizontal="left" vertical="center"/>
    </xf>
    <xf numFmtId="0" fontId="7" fillId="0" borderId="0" xfId="2" applyFont="1" applyAlignment="1">
      <alignment horizontal="left" vertical="center"/>
    </xf>
    <xf numFmtId="0" fontId="28" fillId="7" borderId="19" xfId="2" applyFont="1" applyFill="1" applyBorder="1" applyAlignment="1">
      <alignment horizontal="left" vertical="center"/>
    </xf>
    <xf numFmtId="0" fontId="28" fillId="7" borderId="20" xfId="2" applyFont="1" applyFill="1" applyBorder="1" applyAlignment="1">
      <alignment horizontal="left" vertical="center"/>
    </xf>
    <xf numFmtId="0" fontId="28" fillId="7" borderId="21" xfId="2" applyFont="1" applyFill="1" applyBorder="1" applyAlignment="1">
      <alignment horizontal="left" vertical="center"/>
    </xf>
    <xf numFmtId="0" fontId="24" fillId="6" borderId="29" xfId="4" applyFont="1" applyFill="1" applyBorder="1" applyAlignment="1">
      <alignment horizontal="center" vertical="center"/>
    </xf>
    <xf numFmtId="0" fontId="24" fillId="6" borderId="30" xfId="4" applyFont="1" applyFill="1" applyBorder="1" applyAlignment="1">
      <alignment horizontal="center" vertical="center"/>
    </xf>
    <xf numFmtId="0" fontId="24" fillId="6" borderId="31" xfId="4" applyFont="1" applyFill="1" applyBorder="1" applyAlignment="1">
      <alignment horizontal="center" vertical="center"/>
    </xf>
    <xf numFmtId="0" fontId="24" fillId="6" borderId="0" xfId="4" applyFont="1" applyFill="1" applyBorder="1" applyAlignment="1">
      <alignment horizontal="center" vertical="center"/>
    </xf>
    <xf numFmtId="0" fontId="9" fillId="6" borderId="0" xfId="6" applyFont="1" applyFill="1" applyAlignment="1">
      <alignment horizontal="left" vertical="center" wrapText="1" indent="3"/>
    </xf>
    <xf numFmtId="0" fontId="20" fillId="6" borderId="0" xfId="6" applyFont="1" applyFill="1" applyAlignment="1">
      <alignment vertical="center" wrapText="1"/>
    </xf>
    <xf numFmtId="0" fontId="16" fillId="6" borderId="0" xfId="6" applyFont="1" applyFill="1" applyAlignment="1">
      <alignment horizontal="left" vertical="center" wrapText="1" indent="3"/>
    </xf>
    <xf numFmtId="0" fontId="9" fillId="6" borderId="0" xfId="6" applyFont="1" applyFill="1" applyAlignment="1">
      <alignment horizontal="left" vertical="center" wrapText="1"/>
    </xf>
    <xf numFmtId="0" fontId="9" fillId="6" borderId="0" xfId="6" applyFont="1" applyFill="1" applyAlignment="1">
      <alignment horizontal="left" vertical="top" wrapText="1" indent="3"/>
    </xf>
    <xf numFmtId="0" fontId="9" fillId="6" borderId="0" xfId="4" applyFont="1" applyFill="1" applyAlignment="1"/>
    <xf numFmtId="0" fontId="38" fillId="6" borderId="0" xfId="4" applyFont="1" applyFill="1" applyAlignment="1"/>
    <xf numFmtId="0" fontId="39" fillId="6" borderId="0" xfId="6" applyFont="1" applyFill="1" applyAlignment="1">
      <alignment vertical="center"/>
    </xf>
    <xf numFmtId="0" fontId="38" fillId="6" borderId="34" xfId="4" applyFont="1" applyFill="1" applyBorder="1" applyAlignment="1">
      <alignment horizontal="left" vertical="center" wrapText="1"/>
    </xf>
    <xf numFmtId="0" fontId="40" fillId="3" borderId="0" xfId="4" applyFont="1" applyFill="1" applyBorder="1" applyAlignment="1">
      <alignment horizontal="left" vertical="center" wrapText="1"/>
    </xf>
    <xf numFmtId="0" fontId="40" fillId="3" borderId="34" xfId="4" applyFont="1" applyFill="1" applyBorder="1" applyAlignment="1">
      <alignment horizontal="left" vertical="center" wrapText="1"/>
    </xf>
    <xf numFmtId="0" fontId="16" fillId="0" borderId="0" xfId="6" applyFont="1" applyAlignment="1">
      <alignment horizontal="left" vertical="center" wrapText="1"/>
    </xf>
    <xf numFmtId="0" fontId="16" fillId="6" borderId="57" xfId="2" applyFont="1" applyFill="1" applyBorder="1" applyAlignment="1">
      <alignment horizontal="left" vertical="top" wrapText="1"/>
    </xf>
    <xf numFmtId="0" fontId="16" fillId="6" borderId="0" xfId="2" applyFont="1" applyFill="1" applyAlignment="1">
      <alignment horizontal="left" vertical="center" wrapText="1"/>
    </xf>
    <xf numFmtId="0" fontId="8" fillId="0" borderId="26" xfId="2" applyFont="1" applyBorder="1" applyAlignment="1" applyProtection="1">
      <alignment vertical="center"/>
      <protection locked="0"/>
    </xf>
    <xf numFmtId="0" fontId="11" fillId="0" borderId="0" xfId="2" applyFont="1" applyAlignment="1">
      <alignment vertical="center"/>
    </xf>
    <xf numFmtId="0" fontId="11" fillId="0" borderId="38" xfId="2" applyFont="1" applyBorder="1" applyAlignment="1">
      <alignment vertical="center"/>
    </xf>
    <xf numFmtId="0" fontId="16" fillId="6" borderId="0" xfId="6" applyFont="1" applyFill="1" applyAlignment="1">
      <alignment horizontal="left" vertical="center" wrapText="1" indent="2"/>
    </xf>
    <xf numFmtId="0" fontId="7" fillId="6" borderId="0" xfId="6" applyFont="1" applyFill="1" applyAlignment="1">
      <alignment horizontal="left" vertical="center" wrapText="1" indent="2"/>
    </xf>
    <xf numFmtId="0" fontId="16" fillId="6" borderId="0" xfId="2" applyFont="1" applyFill="1" applyAlignment="1">
      <alignment horizontal="left" vertical="center" indent="1"/>
    </xf>
    <xf numFmtId="0" fontId="44" fillId="0" borderId="0" xfId="6" applyFont="1" applyAlignment="1"/>
    <xf numFmtId="0" fontId="45" fillId="6" borderId="0" xfId="6" applyFont="1" applyFill="1" applyAlignment="1">
      <alignment vertical="center"/>
    </xf>
    <xf numFmtId="0" fontId="47" fillId="6" borderId="0" xfId="6" applyFont="1" applyFill="1" applyAlignment="1">
      <alignment vertical="center" wrapText="1"/>
    </xf>
    <xf numFmtId="0" fontId="11" fillId="0" borderId="26" xfId="2" applyFont="1" applyBorder="1" applyAlignment="1">
      <alignment vertical="center"/>
    </xf>
    <xf numFmtId="0" fontId="7" fillId="2" borderId="15" xfId="2" applyFont="1" applyFill="1" applyBorder="1" applyAlignment="1">
      <alignment horizontal="left" vertical="center"/>
    </xf>
    <xf numFmtId="0" fontId="48" fillId="0" borderId="17" xfId="0" applyFont="1" applyBorder="1" applyAlignment="1">
      <alignment horizontal="left" vertical="center"/>
    </xf>
    <xf numFmtId="0" fontId="48" fillId="0" borderId="18" xfId="0" applyFont="1" applyBorder="1" applyAlignment="1">
      <alignment horizontal="left" vertical="center"/>
    </xf>
    <xf numFmtId="0" fontId="7" fillId="2" borderId="15" xfId="2" applyFont="1" applyFill="1" applyBorder="1" applyAlignment="1">
      <alignment horizontal="left" vertical="center" wrapText="1"/>
    </xf>
    <xf numFmtId="0" fontId="7" fillId="2" borderId="17" xfId="2" applyFont="1" applyFill="1" applyBorder="1" applyAlignment="1">
      <alignment horizontal="left" vertical="center"/>
    </xf>
    <xf numFmtId="0" fontId="7" fillId="2" borderId="18" xfId="2" applyFont="1" applyFill="1" applyBorder="1" applyAlignment="1">
      <alignment horizontal="left" vertical="center"/>
    </xf>
    <xf numFmtId="0" fontId="15" fillId="0" borderId="14" xfId="2" applyFont="1" applyBorder="1" applyAlignment="1">
      <alignment horizontal="left" vertical="center" wrapText="1"/>
    </xf>
    <xf numFmtId="0" fontId="43" fillId="0" borderId="16" xfId="0" applyFont="1" applyBorder="1" applyAlignment="1">
      <alignment horizontal="left" vertical="center" wrapText="1"/>
    </xf>
    <xf numFmtId="0" fontId="43" fillId="0" borderId="13" xfId="0" applyFont="1" applyBorder="1" applyAlignment="1">
      <alignment horizontal="left" vertical="center" wrapText="1"/>
    </xf>
    <xf numFmtId="0" fontId="43" fillId="0" borderId="9" xfId="0" applyFont="1" applyBorder="1" applyAlignment="1">
      <alignment horizontal="left" vertical="center" wrapText="1"/>
    </xf>
  </cellXfs>
  <cellStyles count="10">
    <cellStyle name="Comma 2" xfId="5" xr:uid="{00000000-0005-0000-0000-000000000000}"/>
    <cellStyle name="Explanatory Text 2" xfId="7" xr:uid="{00000000-0005-0000-0000-000002000000}"/>
    <cellStyle name="Hyperlink 2" xfId="3" xr:uid="{00000000-0005-0000-0000-000003000000}"/>
    <cellStyle name="Hyperlink 3" xfId="4" xr:uid="{00000000-0005-0000-0000-000004000000}"/>
    <cellStyle name="Komma" xfId="8" builtinId="3"/>
    <cellStyle name="Link" xfId="1" builtinId="8"/>
    <cellStyle name="Normal 2" xfId="2" xr:uid="{00000000-0005-0000-0000-000006000000}"/>
    <cellStyle name="Normal 3" xfId="6" xr:uid="{00000000-0005-0000-0000-000007000000}"/>
    <cellStyle name="Standard" xfId="0" builtinId="0"/>
    <cellStyle name="Standard 3" xfId="9" xr:uid="{00000000-0005-0000-0000-000009000000}"/>
  </cellStyles>
  <dxfs count="66">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5" formatCode="_ * #,##0_ ;_ * \-#,##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numFmt numFmtId="35" formatCode="_-* #,##0.00_-;\-* #,##0.00_-;_-*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5"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5"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5"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5"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pivot="0" count="3" xr9:uid="{00000000-0011-0000-FFFF-FFFF00000000}">
      <tableStyleElement type="headerRow" dxfId="65"/>
      <tableStyleElement type="firstRowStripe" dxfId="64"/>
      <tableStyleElement type="secondRowStripe" dxfId="63"/>
    </tableStyle>
  </tableStyles>
  <colors>
    <mruColors>
      <color rgb="FFF7A516"/>
      <color rgb="FFFF7F0E"/>
      <color rgb="FFFF7700"/>
      <color rgb="FFFF79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2" name="Picture 1" descr="https://eiti.org/sites/default/files/styles/img-narrow/public/inline/logo_gradient_-_under.png?itok=F8fw0Tyz">
          <a:extLst>
            <a:ext uri="{FF2B5EF4-FFF2-40B4-BE49-F238E27FC236}">
              <a16:creationId xmlns:a16="http://schemas.microsoft.com/office/drawing/2014/main" id="{AA1D8EAF-9C9C-074F-A03B-F5FDC9585C0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304800" y="0"/>
          <a:ext cx="1736679" cy="93731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7</xdr:col>
      <xdr:colOff>0</xdr:colOff>
      <xdr:row>8</xdr:row>
      <xdr:rowOff>568</xdr:rowOff>
    </xdr:to>
    <xdr:grpSp>
      <xdr:nvGrpSpPr>
        <xdr:cNvPr id="3" name="Group 2">
          <a:extLst>
            <a:ext uri="{FF2B5EF4-FFF2-40B4-BE49-F238E27FC236}">
              <a16:creationId xmlns:a16="http://schemas.microsoft.com/office/drawing/2014/main" id="{4755E0EC-DD37-B145-A419-739A32226850}"/>
            </a:ext>
          </a:extLst>
        </xdr:cNvPr>
        <xdr:cNvGrpSpPr>
          <a:grpSpLocks/>
        </xdr:cNvGrpSpPr>
      </xdr:nvGrpSpPr>
      <xdr:grpSpPr bwMode="auto">
        <a:xfrm>
          <a:off x="302559" y="1255059"/>
          <a:ext cx="14388353" cy="45391"/>
          <a:chOff x="1134" y="1904"/>
          <a:chExt cx="9546" cy="181"/>
        </a:xfrm>
      </xdr:grpSpPr>
      <xdr:sp macro="" textlink="">
        <xdr:nvSpPr>
          <xdr:cNvPr id="4" name="Rectangle 3">
            <a:extLst>
              <a:ext uri="{FF2B5EF4-FFF2-40B4-BE49-F238E27FC236}">
                <a16:creationId xmlns:a16="http://schemas.microsoft.com/office/drawing/2014/main" id="{8B39DAD8-A429-C646-B377-E0315B2757F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 xmlns:a14="http://schemas.microsoft.com/office/drawing/2010/main" w="9525">
                <a:solidFill>
                  <a:srgbClr val="4A7EBB"/>
                </a:solidFill>
                <a:miter lim="800000"/>
                <a:headEnd/>
                <a:tailEnd/>
              </a14:hiddenLine>
            </a:ext>
            <a:ext uri="{AF507438-7753-43e0-B8FC-AC1667EBCBE1}">
              <a14:hiddenEffects xmln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A756E22C-373B-7A43-B8C3-272B3F02AB9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 xmlns:a14="http://schemas.microsoft.com/office/drawing/2010/main" w="9525">
                <a:solidFill>
                  <a:srgbClr val="4A7EBB"/>
                </a:solidFill>
                <a:miter lim="800000"/>
                <a:headEnd/>
                <a:tailEnd/>
              </a14:hiddenLine>
            </a:ext>
            <a:ext uri="{AF507438-7753-43e0-B8FC-AC1667EBCBE1}">
              <a14:hiddenEffects xmln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54C5A559-A0CB-A14C-BBC7-367F9BB2751E}"/>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 xmlns:a14="http://schemas.microsoft.com/office/drawing/2010/main" w="9525">
                <a:solidFill>
                  <a:srgbClr val="4A7EBB"/>
                </a:solidFill>
                <a:miter lim="800000"/>
                <a:headEnd/>
                <a:tailEnd/>
              </a14:hiddenLine>
            </a:ext>
            <a:ext uri="{AF507438-7753-43e0-B8FC-AC1667EBCBE1}">
              <a14:hiddenEffects xmln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D6ED7CC0-3AF2-2A4C-A7AF-9950514FE2E9}"/>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 xmlns:a14="http://schemas.microsoft.com/office/drawing/2010/main" w="9525">
                <a:solidFill>
                  <a:srgbClr val="4A7EBB"/>
                </a:solidFill>
                <a:miter lim="800000"/>
                <a:headEnd/>
                <a:tailEnd/>
              </a14:hiddenLine>
            </a:ext>
            <a:ext uri="{AF507438-7753-43e0-B8FC-AC1667EBCBE1}">
              <a14:hiddenEffects xmln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8EA79237-2D6D-4C42-88D0-C9E81EAE1D92}"/>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 xmlns:a14="http://schemas.microsoft.com/office/drawing/2010/main" w="9525">
                <a:solidFill>
                  <a:srgbClr val="4A7EBB"/>
                </a:solidFill>
                <a:miter lim="800000"/>
                <a:headEnd/>
                <a:tailEnd/>
              </a14:hiddenLine>
            </a:ext>
            <a:ext uri="{AF507438-7753-43e0-B8FC-AC1667EBCBE1}">
              <a14:hiddenEffects xmln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3C672138-AD6A-8141-9FFF-3E70297417C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 xmlns:a14="http://schemas.microsoft.com/office/drawing/2010/main" w="9525">
                <a:solidFill>
                  <a:srgbClr val="4A7EBB"/>
                </a:solidFill>
                <a:miter lim="800000"/>
                <a:headEnd/>
                <a:tailEnd/>
              </a14:hiddenLine>
            </a:ext>
            <a:ext uri="{AF507438-7753-43e0-B8FC-AC1667EBCBE1}">
              <a14:hiddenEffects xmln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37F88558-0A11-E844-B9E2-2B37CF2DF12C}"/>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 xmlns:a14="http://schemas.microsoft.com/office/drawing/2010/main" w="9525">
                <a:solidFill>
                  <a:srgbClr val="4A7EBB"/>
                </a:solidFill>
                <a:miter lim="800000"/>
                <a:headEnd/>
                <a:tailEnd/>
              </a14:hiddenLine>
            </a:ext>
            <a:ext uri="{AF507438-7753-43e0-B8FC-AC1667EBCBE1}">
              <a14:hiddenEffects xmln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1CADB603-8A75-554F-8637-71EDF37CB22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 xmlns:a14="http://schemas.microsoft.com/office/drawing/2010/main" w="9525">
                <a:solidFill>
                  <a:srgbClr val="4A7EBB"/>
                </a:solidFill>
                <a:miter lim="800000"/>
                <a:headEnd/>
                <a:tailEnd/>
              </a14:hiddenLine>
            </a:ext>
            <a:ext uri="{AF507438-7753-43e0-B8FC-AC1667EBCBE1}">
              <a14:hiddenEffects xmln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50CAFCD6-CF9F-6D45-97D7-CFBFF78A0120}"/>
            </a:ext>
          </a:extLst>
        </xdr:cNvPr>
        <xdr:cNvGrpSpPr>
          <a:grpSpLocks/>
        </xdr:cNvGrpSpPr>
      </xdr:nvGrpSpPr>
      <xdr:grpSpPr bwMode="auto">
        <a:xfrm>
          <a:off x="190500" y="0"/>
          <a:ext cx="20097750" cy="0"/>
          <a:chOff x="1133" y="1230"/>
          <a:chExt cx="8460" cy="208"/>
        </a:xfrm>
      </xdr:grpSpPr>
      <xdr:sp macro="" textlink="">
        <xdr:nvSpPr>
          <xdr:cNvPr id="3" name="Rektangel 2">
            <a:extLst>
              <a:ext uri="{FF2B5EF4-FFF2-40B4-BE49-F238E27FC236}">
                <a16:creationId xmlns:a16="http://schemas.microsoft.com/office/drawing/2014/main" id="{01DA8175-9957-EA49-8F67-D6B8AA0A5D3B}"/>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D3367F73-4D6E-4848-92D0-22D214055E01}"/>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26</xdr:row>
      <xdr:rowOff>0</xdr:rowOff>
    </xdr:from>
    <xdr:to>
      <xdr:col>14</xdr:col>
      <xdr:colOff>0</xdr:colOff>
      <xdr:row>51</xdr:row>
      <xdr:rowOff>184924</xdr:rowOff>
    </xdr:to>
    <xdr:pic>
      <xdr:nvPicPr>
        <xdr:cNvPr id="5" name="Picture 4">
          <a:extLst>
            <a:ext uri="{FF2B5EF4-FFF2-40B4-BE49-F238E27FC236}">
              <a16:creationId xmlns:a16="http://schemas.microsoft.com/office/drawing/2014/main" id="{D08028D7-DB6E-7A4C-9748-FBF8D2B1A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0465" y="4518210"/>
          <a:ext cx="7077635" cy="779041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ms.giz.de/dmsdav/nodes/360645119/en_eiti_summary_data_template_2.0_1%20(1).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ms.giz.de/dmsdav/nodes/360645119/en_eiti_summary_data_template_2.0_1.xlsx"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ms.giz.de/dmsdav/nodes/360645119/2020%20Germany%20Summary%20Data%20EN.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 val="Listes"/>
    </sheetNames>
    <sheetDataSet>
      <sheetData sheetId="0" refreshError="1">
        <row r="4">
          <cell r="G4" t="str">
            <v>YYYY-MM-DD</v>
          </cell>
        </row>
      </sheetData>
      <sheetData sheetId="1" refreshError="1">
        <row r="44">
          <cell r="E44" t="str">
            <v>XXX</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refreshError="1"/>
      <sheetData sheetId="4" refreshError="1"/>
      <sheetData sheetId="5" refreshError="1"/>
      <sheetData sheetId="6" refreshError="1">
        <row r="4">
          <cell r="K4" t="str">
            <v>Yes, systematically disclosed</v>
          </cell>
        </row>
        <row r="5">
          <cell r="K5" t="str">
            <v>Yes, through EITI reporting</v>
          </cell>
        </row>
        <row r="6">
          <cell r="K6" t="str">
            <v>Not applicable</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2020 Germany Summary Data EN"/>
      <sheetName val="2020 Germany Summary Data EN.xl"/>
    </sheetNames>
    <sheetDataSet>
      <sheetData sheetId="0" refreshError="1"/>
      <sheetData sheetId="1">
        <row r="45">
          <cell r="E45" t="str">
            <v>EUR</v>
          </cell>
        </row>
      </sheetData>
      <sheetData sheetId="2" refreshError="1"/>
      <sheetData sheetId="3"/>
      <sheetData sheetId="4"/>
      <sheetData sheetId="5"/>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Alex Gordy" id="{DC87A0AB-DA26-4667-875D-861565CBD603}" userId="AGordy@eiti.org" providerId="PeoplePicker"/>
  <person displayName="Natalia Berezyuk" id="{4426C410-788B-4FE5-95F5-8CE1CF114A88}" userId="Natalia Berezyuk"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nies" displayName="Companies" ref="B24:K43" totalsRowShown="0" headerRowDxfId="62" dataDxfId="61" tableBorderDxfId="60" headerRowCellStyle="Normal 2">
  <autoFilter ref="B24:K43" xr:uid="{00000000-0009-0000-0100-000001000000}"/>
  <tableColumns count="10">
    <tableColumn id="1" xr3:uid="{00000000-0010-0000-0000-000001000000}" name="Full company name" dataDxfId="59"/>
    <tableColumn id="7" xr3:uid="{00000000-0010-0000-0000-000007000000}" name="Company type" dataDxfId="58" dataCellStyle="Normal 2"/>
    <tableColumn id="2" xr3:uid="{00000000-0010-0000-0000-000002000000}" name="Company ID number" dataDxfId="57"/>
    <tableColumn id="5" xr3:uid="{00000000-0010-0000-0000-000005000000}" name="Sector" dataDxfId="56" dataCellStyle="Normal 2"/>
    <tableColumn id="3" xr3:uid="{00000000-0010-0000-0000-000003000000}" name="Commodities (comma-separated)" dataDxfId="55" dataCellStyle="Normal 2"/>
    <tableColumn id="4" xr3:uid="{00000000-0010-0000-0000-000004000000}" name="Stock exchange listing or company website " dataDxfId="54"/>
    <tableColumn id="8" xr3:uid="{00000000-0010-0000-0000-000008000000}" name="Audited financial statement (or balance sheet, cash flows, profit/loss statement if unavailable)" dataDxfId="53"/>
    <tableColumn id="9" xr3:uid="{00000000-0010-0000-0000-000009000000}" name="Submitted reporting templates?" dataDxfId="52" dataCellStyle="Normal 2"/>
    <tableColumn id="10" xr3:uid="{00000000-0010-0000-0000-00000A000000}" name="Adhered to MSG's quality assurances?" dataDxfId="51" dataCellStyle="Normal 2"/>
    <tableColumn id="6" xr3:uid="{00000000-0010-0000-0000-000006000000}" name="Payments to Governments Report" dataDxfId="50">
      <calculatedColumnFormula>SUMIF(Table10[Company],Companies[[#This Row],[Full company name]],Table10[Revenue value])</calculatedColumnFormula>
    </tableColumn>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overnment_agencies" displayName="Government_agencies" ref="B14:H18" totalsRowShown="0" headerRowDxfId="49" dataDxfId="48" tableBorderDxfId="47" headerRowCellStyle="Normal 2">
  <autoFilter ref="B14:H18" xr:uid="{00000000-0009-0000-0100-000002000000}"/>
  <tableColumns count="7">
    <tableColumn id="1" xr3:uid="{00000000-0010-0000-0100-000001000000}" name="Full name of agency" dataDxfId="46"/>
    <tableColumn id="4" xr3:uid="{00000000-0010-0000-0100-000004000000}" name="Agency type" dataDxfId="45" dataCellStyle="Normal 2"/>
    <tableColumn id="2" xr3:uid="{00000000-0010-0000-0100-000002000000}" name="ID number (if applicable)" dataDxfId="44"/>
    <tableColumn id="5" xr3:uid="{00000000-0010-0000-0100-000005000000}" name="Submitted reporting templates?" dataDxfId="43" dataCellStyle="Normal 2"/>
    <tableColumn id="6" xr3:uid="{00000000-0010-0000-0100-000006000000}" name="Adhered to MSG's quality assurances?" dataDxfId="42" dataCellStyle="Normal 2"/>
    <tableColumn id="3" xr3:uid="{00000000-0010-0000-0100-000003000000}" name="Total reported" dataDxfId="41">
      <calculatedColumnFormula>SUMIF([3]!Government_revenues_table[Government entity],[3]!Government_agencies[[#This Row],[Full name of agency]],[3]!Government_revenues_table[Revenue value])</calculatedColumnFormula>
    </tableColumn>
    <tableColumn id="7" xr3:uid="{1F1CE3EC-B909-469F-AAC2-6D4430CCF5FD}" name="Spalte1" dataDxfId="40"/>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mpanies15" displayName="Companies15" ref="B46:J62" totalsRowShown="0" headerRowDxfId="39" dataDxfId="38" tableBorderDxfId="37" headerRowCellStyle="Normal 2">
  <autoFilter ref="B46:J62" xr:uid="{00000000-0009-0000-0100-000003000000}"/>
  <tableColumns count="9">
    <tableColumn id="1" xr3:uid="{00000000-0010-0000-0200-000001000000}" name="Full project name" dataDxfId="36"/>
    <tableColumn id="2" xr3:uid="{00000000-0010-0000-0200-000002000000}" name="Legal agreement reference number(s): contract, licence, lease, concession, …" dataDxfId="35" dataCellStyle="Normal 2"/>
    <tableColumn id="3" xr3:uid="{00000000-0010-0000-0200-000003000000}" name="Affiliated companies, start with Operator" dataDxfId="34"/>
    <tableColumn id="5" xr3:uid="{00000000-0010-0000-0200-000005000000}" name="Commodities (one commodity/row)" dataDxfId="33" dataCellStyle="Normal 2"/>
    <tableColumn id="6" xr3:uid="{00000000-0010-0000-0200-000006000000}" name="Status" dataDxfId="32"/>
    <tableColumn id="7" xr3:uid="{00000000-0010-0000-0200-000007000000}" name="Production (volume)" dataDxfId="31"/>
    <tableColumn id="8" xr3:uid="{00000000-0010-0000-0200-000008000000}" name="Unit" dataDxfId="30"/>
    <tableColumn id="9" xr3:uid="{00000000-0010-0000-0200-000009000000}" name="Production (value)" dataDxfId="29" dataCellStyle="Normal 2"/>
    <tableColumn id="10" xr3:uid="{00000000-0010-0000-0200-00000A000000}" name="Currency" dataDxfId="28"/>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overnment_revenues_table" displayName="Government_revenues_table" ref="B21:K27" totalsRowShown="0" headerRowDxfId="27" dataDxfId="26">
  <autoFilter ref="B21:K27" xr:uid="{00000000-0009-0000-0100-000004000000}"/>
  <tableColumns count="10">
    <tableColumn id="8" xr3:uid="{00000000-0010-0000-0300-000008000000}" name="GFS Level 1" dataDxfId="25">
      <calculatedColumnFormula>IFERROR(VLOOKUP(Government_revenues_table[[#This Row],[GFS Classification]],[1]!Table6_GFS_codes_classification[#Data],COLUMNS($F:F)+3,FALSE),"Do not enter data")</calculatedColumnFormula>
    </tableColumn>
    <tableColumn id="9" xr3:uid="{00000000-0010-0000-0300-000009000000}" name="GFS Level 2" dataDxfId="24">
      <calculatedColumnFormula>IFERROR(VLOOKUP(Government_revenues_table[[#This Row],[GFS Classification]],[1]!Table6_GFS_codes_classification[#Data],COLUMNS($F:G)+3,FALSE),"Do not enter data")</calculatedColumnFormula>
    </tableColumn>
    <tableColumn id="10" xr3:uid="{00000000-0010-0000-0300-00000A000000}" name="GFS Level 3" dataDxfId="23">
      <calculatedColumnFormula>IFERROR(VLOOKUP(Government_revenues_table[[#This Row],[GFS Classification]],[1]!Table6_GFS_codes_classification[#Data],COLUMNS($F:H)+3,FALSE),"Do not enter data")</calculatedColumnFormula>
    </tableColumn>
    <tableColumn id="7" xr3:uid="{00000000-0010-0000-0300-000007000000}" name="GFS Level 4" dataDxfId="22">
      <calculatedColumnFormula>IFERROR(VLOOKUP(Government_revenues_table[[#This Row],[GFS Classification]],[1]!Table6_GFS_codes_classification[#Data],COLUMNS($F:I)+3,FALSE),"Do not enter data")</calculatedColumnFormula>
    </tableColumn>
    <tableColumn id="1" xr3:uid="{00000000-0010-0000-0300-000001000000}" name="GFS Classification" dataDxfId="21"/>
    <tableColumn id="11" xr3:uid="{00000000-0010-0000-0300-00000B000000}" name="Sector" dataDxfId="20"/>
    <tableColumn id="3" xr3:uid="{00000000-0010-0000-0300-000003000000}" name="Revenue stream name" dataDxfId="19"/>
    <tableColumn id="4" xr3:uid="{00000000-0010-0000-0300-000004000000}" name="Government entity" dataDxfId="18"/>
    <tableColumn id="5" xr3:uid="{00000000-0010-0000-0300-000005000000}" name="Revenue value" dataDxfId="17"/>
    <tableColumn id="2" xr3:uid="{00000000-0010-0000-0300-000002000000}" name="Currency" dataDxfId="16"/>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0" displayName="Table10" ref="B14:O52" totalsRowShown="0" headerRowDxfId="15" dataDxfId="14">
  <autoFilter ref="B14:O52" xr:uid="{00000000-0009-0000-0100-000005000000}"/>
  <tableColumns count="14">
    <tableColumn id="7" xr3:uid="{00000000-0010-0000-0400-000007000000}" name="Sector" dataDxfId="13">
      <calculatedColumnFormula>VLOOKUP(C15,[1]!Companies[#Data],3,FALSE)</calculatedColumnFormula>
    </tableColumn>
    <tableColumn id="1" xr3:uid="{00000000-0010-0000-0400-000001000000}" name="Company" dataDxfId="12"/>
    <tableColumn id="3" xr3:uid="{00000000-0010-0000-0400-000003000000}" name="Government entity" dataDxfId="11"/>
    <tableColumn id="4" xr3:uid="{00000000-0010-0000-0400-000004000000}" name="Revenue stream name" dataDxfId="10"/>
    <tableColumn id="5" xr3:uid="{00000000-0010-0000-0400-000005000000}" name="Levied on project (Y/N)" dataDxfId="9"/>
    <tableColumn id="6" xr3:uid="{00000000-0010-0000-0400-000006000000}" name="Reported by project (Y/N)" dataDxfId="8"/>
    <tableColumn id="2" xr3:uid="{00000000-0010-0000-0400-000002000000}" name="Project name" dataDxfId="7"/>
    <tableColumn id="13" xr3:uid="{00000000-0010-0000-0400-00000D000000}" name="Reporting currency" dataDxfId="6"/>
    <tableColumn id="14" xr3:uid="{00000000-0010-0000-0400-00000E000000}" name="Revenue value" dataDxfId="5"/>
    <tableColumn id="18" xr3:uid="{00000000-0010-0000-0400-000012000000}" name="Payment made in-kind (Y/N)" dataDxfId="4"/>
    <tableColumn id="8" xr3:uid="{00000000-0010-0000-0400-000008000000}" name="In-kind volume (if applicable)" dataDxfId="3"/>
    <tableColumn id="9" xr3:uid="{00000000-0010-0000-0400-000009000000}" name="Unit (if applicable)" dataDxfId="2"/>
    <tableColumn id="10" xr3:uid="{00000000-0010-0000-0400-00000A000000}" name="Comments" dataDxfId="1"/>
    <tableColumn id="11" xr3:uid="{00000000-0010-0000-0400-00000B000000}" name="Has the company provided the required quality assurances for its disclosures?" dataDxfId="0" dataCellStyle="Normal 3"/>
  </tableColumns>
  <tableStyleInfo name="EITI Table"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 dT="2021-02-12T11:06:41.59" personId="{4426C410-788B-4FE5-95F5-8CE1CF114A88}" id="{AE703E1E-8CBB-4BFF-A0DF-60AF31B7B380}">
    <text>@Alex Gordy does this need to be reflected in RU form?</text>
    <mentions>
      <mention mentionpersonId="{DC87A0AB-DA26-4667-875D-861565CBD603}" mentionId="{17C4FE5A-77CE-4B45-B70D-D7943618BFF4}"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genesis.destatis.de/genesis/online" TargetMode="External"/><Relationship Id="rId2" Type="http://schemas.openxmlformats.org/officeDocument/2006/relationships/hyperlink" Target="https://www-genesis.destatis.de/genesis/online" TargetMode="External"/><Relationship Id="rId1" Type="http://schemas.openxmlformats.org/officeDocument/2006/relationships/hyperlink" Target="https://unstats.un.org/unsd/tradekb/Knowledgebase/50018/Harmonized-Commodity-Description-and-Coding-Systems-H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genesis.destatis.de/genesis/online" TargetMode="External"/><Relationship Id="rId2" Type="http://schemas.openxmlformats.org/officeDocument/2006/relationships/hyperlink" Target="https://www-genesis.destatis.de/genesis/online" TargetMode="External"/><Relationship Id="rId1" Type="http://schemas.openxmlformats.org/officeDocument/2006/relationships/hyperlink" Target="https://unstats.un.org/unsd/tradekb/Knowledgebase/50018/Harmonized-Commodity-Description-and-Coding-Systems-H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undesanzeiger.de/pub/de/start?0"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leag.de/de/" TargetMode="External"/><Relationship Id="rId13" Type="http://schemas.openxmlformats.org/officeDocument/2006/relationships/hyperlink" Target="https://www.salzwerke.de/de/startseite.html" TargetMode="External"/><Relationship Id="rId18" Type="http://schemas.openxmlformats.org/officeDocument/2006/relationships/hyperlink" Target="https://www.bundesanzeiger.de/pub/de/start?13" TargetMode="External"/><Relationship Id="rId26" Type="http://schemas.openxmlformats.org/officeDocument/2006/relationships/hyperlink" Target="https://www.bundesanzeiger.de/pub/de/start?13" TargetMode="External"/><Relationship Id="rId39" Type="http://schemas.openxmlformats.org/officeDocument/2006/relationships/table" Target="../tables/table3.xml"/><Relationship Id="rId3" Type="http://schemas.openxmlformats.org/officeDocument/2006/relationships/hyperlink" Target="https://www.dyckerhoff.com/" TargetMode="External"/><Relationship Id="rId21" Type="http://schemas.openxmlformats.org/officeDocument/2006/relationships/hyperlink" Target="https://www.bundesanzeiger.de/pub/de/start?13" TargetMode="External"/><Relationship Id="rId34" Type="http://schemas.openxmlformats.org/officeDocument/2006/relationships/hyperlink" Target="https://www.bundesanzeiger.de/pub/de/start?0" TargetMode="External"/><Relationship Id="rId7" Type="http://schemas.openxmlformats.org/officeDocument/2006/relationships/hyperlink" Target="https://www.kpluss.com/de-de/" TargetMode="External"/><Relationship Id="rId12" Type="http://schemas.openxmlformats.org/officeDocument/2006/relationships/hyperlink" Target="https://www.rwe.com/" TargetMode="External"/><Relationship Id="rId17" Type="http://schemas.openxmlformats.org/officeDocument/2006/relationships/hyperlink" Target="https://www.rwe.com/investor-relations/corporate-governance/zahlungsberichte" TargetMode="External"/><Relationship Id="rId25" Type="http://schemas.openxmlformats.org/officeDocument/2006/relationships/hyperlink" Target="https://www.bundesanzeiger.de/pub/de/start?13" TargetMode="External"/><Relationship Id="rId33" Type="http://schemas.openxmlformats.org/officeDocument/2006/relationships/hyperlink" Target="https://www.mibrag.de/" TargetMode="External"/><Relationship Id="rId38" Type="http://schemas.openxmlformats.org/officeDocument/2006/relationships/table" Target="../tables/table2.xml"/><Relationship Id="rId2" Type="http://schemas.openxmlformats.org/officeDocument/2006/relationships/hyperlink" Target="http://www.beb.de/default.html" TargetMode="External"/><Relationship Id="rId16" Type="http://schemas.openxmlformats.org/officeDocument/2006/relationships/hyperlink" Target="https://wintershalldea.de/de" TargetMode="External"/><Relationship Id="rId20" Type="http://schemas.openxmlformats.org/officeDocument/2006/relationships/hyperlink" Target="https://www.bundesanzeiger.de/pub/de/start?13" TargetMode="External"/><Relationship Id="rId29" Type="http://schemas.openxmlformats.org/officeDocument/2006/relationships/hyperlink" Target="https://www.bundesanzeiger.de/pub/de/start?13" TargetMode="External"/><Relationship Id="rId1" Type="http://schemas.openxmlformats.org/officeDocument/2006/relationships/hyperlink" Target="https://www.online-handelsregister.de/" TargetMode="External"/><Relationship Id="rId6" Type="http://schemas.openxmlformats.org/officeDocument/2006/relationships/hyperlink" Target="https://huelskens.de/de/startseite.html" TargetMode="External"/><Relationship Id="rId11" Type="http://schemas.openxmlformats.org/officeDocument/2006/relationships/hyperlink" Target="https://www.rwe.com/" TargetMode="External"/><Relationship Id="rId24" Type="http://schemas.openxmlformats.org/officeDocument/2006/relationships/hyperlink" Target="https://www.bundesanzeiger.de/pub/de/start?13" TargetMode="External"/><Relationship Id="rId32" Type="http://schemas.openxmlformats.org/officeDocument/2006/relationships/hyperlink" Target="https://www.sibelco.com/" TargetMode="External"/><Relationship Id="rId37" Type="http://schemas.openxmlformats.org/officeDocument/2006/relationships/table" Target="../tables/table1.xml"/><Relationship Id="rId5" Type="http://schemas.openxmlformats.org/officeDocument/2006/relationships/hyperlink" Target="https://www.heidelbergcement.de/de" TargetMode="External"/><Relationship Id="rId15" Type="http://schemas.openxmlformats.org/officeDocument/2006/relationships/hyperlink" Target="https://www.wacker.com/cms/de-de/home/home.html" TargetMode="External"/><Relationship Id="rId23" Type="http://schemas.openxmlformats.org/officeDocument/2006/relationships/hyperlink" Target="https://www.bundesanzeiger.de/pub/de/start?13" TargetMode="External"/><Relationship Id="rId28" Type="http://schemas.openxmlformats.org/officeDocument/2006/relationships/hyperlink" Target="https://www.bundesanzeiger.de/pub/de/start?13" TargetMode="External"/><Relationship Id="rId36" Type="http://schemas.openxmlformats.org/officeDocument/2006/relationships/hyperlink" Target="https://www.bundesanzeiger.de/pub/de/start?13" TargetMode="External"/><Relationship Id="rId10" Type="http://schemas.openxmlformats.org/officeDocument/2006/relationships/hyperlink" Target="https://www.quarzwerke.com/" TargetMode="External"/><Relationship Id="rId19" Type="http://schemas.openxmlformats.org/officeDocument/2006/relationships/hyperlink" Target="https://www.bundesanzeiger.de/pub/de/start?13" TargetMode="External"/><Relationship Id="rId31" Type="http://schemas.openxmlformats.org/officeDocument/2006/relationships/hyperlink" Target="https://www.bundesanzeiger.de/pub/de/start?13" TargetMode="External"/><Relationship Id="rId4" Type="http://schemas.openxmlformats.org/officeDocument/2006/relationships/hyperlink" Target="https://corporate.exxonmobil.de/" TargetMode="External"/><Relationship Id="rId9" Type="http://schemas.openxmlformats.org/officeDocument/2006/relationships/hyperlink" Target="https://www.neptuneenergy.de/" TargetMode="External"/><Relationship Id="rId14" Type="http://schemas.openxmlformats.org/officeDocument/2006/relationships/hyperlink" Target="http://www.vermilionenergy.de/" TargetMode="External"/><Relationship Id="rId22" Type="http://schemas.openxmlformats.org/officeDocument/2006/relationships/hyperlink" Target="https://www.bundesanzeiger.de/pub/de/start?13" TargetMode="External"/><Relationship Id="rId27" Type="http://schemas.openxmlformats.org/officeDocument/2006/relationships/hyperlink" Target="https://www.bundesanzeiger.de/pub/de/start?13" TargetMode="External"/><Relationship Id="rId30" Type="http://schemas.openxmlformats.org/officeDocument/2006/relationships/hyperlink" Target="https://www.bundesanzeiger.de/pub/de/start?13" TargetMode="External"/><Relationship Id="rId35" Type="http://schemas.openxmlformats.org/officeDocument/2006/relationships/hyperlink" Target="https://www.bundesanzeiger.de/pub/de/start?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4" Type="http://schemas.openxmlformats.org/officeDocument/2006/relationships/table" Target="../tables/table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eiti.org/document/standard"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s://www.bundesanzeiger.de/pub/de/start?0" TargetMode="External"/><Relationship Id="rId1" Type="http://schemas.openxmlformats.org/officeDocument/2006/relationships/hyperlink" Target="https://www.bundesanzeiger.de/pub/de/start?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d-eiti.de/wp-content/uploads/2016/12/2016-10-21-D-EITI-Open-Data-Konzept-finale-Version_EN.pdf" TargetMode="External"/><Relationship Id="rId3" Type="http://schemas.openxmlformats.org/officeDocument/2006/relationships/hyperlink" Target="https://eiti.org/document/standard" TargetMode="External"/><Relationship Id="rId7" Type="http://schemas.openxmlformats.org/officeDocument/2006/relationships/hyperlink" Target="https://www.govdata.de/" TargetMode="External"/><Relationship Id="rId12" Type="http://schemas.microsoft.com/office/2017/10/relationships/threadedComment" Target="../threadedComments/threadedComment1.xm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rohstofftransparenz.de/en/download/" TargetMode="External"/><Relationship Id="rId11" Type="http://schemas.openxmlformats.org/officeDocument/2006/relationships/comments" Target="../comments1.xml"/><Relationship Id="rId5" Type="http://schemas.openxmlformats.org/officeDocument/2006/relationships/hyperlink" Target="https://d-eiti.de/Downloads/5.%20D-EITI%20Bericht.pdf" TargetMode="External"/><Relationship Id="rId10" Type="http://schemas.openxmlformats.org/officeDocument/2006/relationships/vmlDrawing" Target="../drawings/vmlDrawing1.vml"/><Relationship Id="rId4" Type="http://schemas.openxmlformats.org/officeDocument/2006/relationships/hyperlink" Target="mailto:secretariat@d-eiti.de" TargetMode="External"/><Relationship Id="rId9" Type="http://schemas.openxmlformats.org/officeDocument/2006/relationships/hyperlink" Target="https://www.irs.gov/individuals/international-taxpayers/yearly-average-currency-exchange-rates"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bundesrechnungshof.de/DE/2_veroeffentlichungen/veroeffentlichungen_node.html" TargetMode="External"/><Relationship Id="rId1" Type="http://schemas.openxmlformats.org/officeDocument/2006/relationships/hyperlink" Target="https://www.bundesrechnungshof.de/DE/2_veroeffentlichungen/veroeffentlichungen_node.html" TargetMode="Externa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hyperlink" Target="https://www.bundeshaushalt.de/static/daten/2022/soll/BHH%202022%20gesamt.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bundesfinanzministerium.de/Content/DE/Standardartikel/Themen/Oeffentliche_Finanzen/Foederale_Finanzbeziehungen/Laenderfinanzausgleich/laenderfinanzausgleich.html" TargetMode="External"/><Relationship Id="rId2" Type="http://schemas.openxmlformats.org/officeDocument/2006/relationships/hyperlink" Target="https://www.bundesfinanzministerium.de/Content/DE/Standardartikel/Themen/Oeffentliche_Finanzen/Foederale_Finanzbeziehungen/Laenderfinanzausgleich/laenderfinanzausgleich.html" TargetMode="External"/><Relationship Id="rId1" Type="http://schemas.openxmlformats.org/officeDocument/2006/relationships/hyperlink" Target="https://www.bundesfinanzministerium.de/Content/DE/Standardartikel/Themen/Oeffentliche_Finanzen/Foederale_Finanzbeziehungen/Laenderfinanzausgleich/laenderfinanzausgleich.html" TargetMode="External"/><Relationship Id="rId4"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29.xml.rels><?xml version="1.0" encoding="UTF-8" standalone="yes"?>
<Relationships xmlns="http://schemas.openxmlformats.org/package/2006/relationships"><Relationship Id="rId3" Type="http://schemas.openxmlformats.org/officeDocument/2006/relationships/hyperlink" Target="https://www-genesis.destatis.de/genesis/online" TargetMode="External"/><Relationship Id="rId2" Type="http://schemas.openxmlformats.org/officeDocument/2006/relationships/hyperlink" Target="https://de.statista.com/statistik/daten/studie/165463/umfrage/deutsche-exporte-wert-jahreszahlen/" TargetMode="External"/><Relationship Id="rId1" Type="http://schemas.openxmlformats.org/officeDocument/2006/relationships/hyperlink" Target="https://unstats.un.org/unsd/nationalaccount/sna2008.asp"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bundesregierung.de/breg-de/aktuelles/koalitionsvertrag-2021-1990800" TargetMode="External"/><Relationship Id="rId1" Type="http://schemas.openxmlformats.org/officeDocument/2006/relationships/hyperlink" Target="https://www.bundesregierung.de/breg-de/aktuelles/koalitionsvertrag-2021-1990800"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www.uvp-portal.d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rohstofftransparenz.de/rohstoffgewinnung/wirtschaftlich-berechtigter/" TargetMode="External"/><Relationship Id="rId7" Type="http://schemas.openxmlformats.org/officeDocument/2006/relationships/hyperlink" Target="https://www.xetra.com/xetra-de/" TargetMode="External"/><Relationship Id="rId2" Type="http://schemas.openxmlformats.org/officeDocument/2006/relationships/hyperlink" Target="https://www.handelsregister.de/rp_web/welcome.xhtml" TargetMode="External"/><Relationship Id="rId1" Type="http://schemas.openxmlformats.org/officeDocument/2006/relationships/hyperlink" Target="https://www.unternehmensregister.de/ureg/" TargetMode="External"/><Relationship Id="rId6" Type="http://schemas.openxmlformats.org/officeDocument/2006/relationships/hyperlink" Target="https://rohstofftransparenz.de/en/rohstoffgewinnung/wirtschaftlich-berechtigter/" TargetMode="External"/><Relationship Id="rId5" Type="http://schemas.openxmlformats.org/officeDocument/2006/relationships/hyperlink" Target="https://www.gesetze-im-internet.de/gwg_2017/inhalts_bersicht.html" TargetMode="External"/><Relationship Id="rId4" Type="http://schemas.openxmlformats.org/officeDocument/2006/relationships/hyperlink" Target="https://www.gesetze-im-internet.de/gwg_2017/inhalts_bersich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G47"/>
  <sheetViews>
    <sheetView showGridLines="0" zoomScale="85" zoomScaleNormal="85" zoomScalePageLayoutView="85" workbookViewId="0">
      <selection activeCell="L13" sqref="L13"/>
    </sheetView>
  </sheetViews>
  <sheetFormatPr baseColWidth="10" defaultColWidth="4" defaultRowHeight="24" customHeight="1" x14ac:dyDescent="0.25"/>
  <cols>
    <col min="1" max="1" width="4" style="4"/>
    <col min="2" max="2" width="4" style="4" hidden="1" customWidth="1"/>
    <col min="3" max="3" width="76.5" style="4" customWidth="1"/>
    <col min="4" max="4" width="2.875" style="4" customWidth="1"/>
    <col min="5" max="5" width="56" style="4" customWidth="1"/>
    <col min="6" max="6" width="2.875" style="4" customWidth="1"/>
    <col min="7" max="7" width="50.5" style="4" customWidth="1"/>
    <col min="8" max="16384" width="4" style="4"/>
  </cols>
  <sheetData>
    <row r="1" spans="3:7" ht="15.75" customHeight="1" x14ac:dyDescent="0.25">
      <c r="C1" s="200"/>
    </row>
    <row r="2" spans="3:7" ht="15.75" x14ac:dyDescent="0.25"/>
    <row r="3" spans="3:7" ht="15.75" x14ac:dyDescent="0.25">
      <c r="E3" s="104"/>
      <c r="G3" s="104"/>
    </row>
    <row r="4" spans="3:7" ht="15.75" x14ac:dyDescent="0.25">
      <c r="E4" s="104" t="s">
        <v>0</v>
      </c>
      <c r="G4" s="374">
        <v>45189</v>
      </c>
    </row>
    <row r="5" spans="3:7" ht="15.75" x14ac:dyDescent="0.25">
      <c r="E5" s="104" t="s">
        <v>1</v>
      </c>
      <c r="G5" s="374">
        <v>45189</v>
      </c>
    </row>
    <row r="6" spans="3:7" ht="15.75" x14ac:dyDescent="0.25"/>
    <row r="7" spans="3:7" ht="3.75" customHeight="1" x14ac:dyDescent="0.25"/>
    <row r="8" spans="3:7" ht="3.75" customHeight="1" x14ac:dyDescent="0.25"/>
    <row r="9" spans="3:7" ht="15.75" x14ac:dyDescent="0.25"/>
    <row r="10" spans="3:7" ht="15.75" x14ac:dyDescent="0.25">
      <c r="C10" s="195"/>
      <c r="D10" s="257"/>
      <c r="E10" s="257"/>
      <c r="F10" s="196"/>
      <c r="G10" s="196"/>
    </row>
    <row r="11" spans="3:7" x14ac:dyDescent="0.25">
      <c r="C11" s="261" t="s">
        <v>2</v>
      </c>
      <c r="D11" s="197"/>
      <c r="E11" s="197"/>
      <c r="F11" s="196"/>
      <c r="G11" s="196"/>
    </row>
    <row r="12" spans="3:7" ht="16.5" x14ac:dyDescent="0.25">
      <c r="C12" s="282" t="s">
        <v>3</v>
      </c>
      <c r="D12" s="240"/>
      <c r="E12" s="240"/>
      <c r="F12" s="241"/>
      <c r="G12" s="241"/>
    </row>
    <row r="13" spans="3:7" ht="16.5" x14ac:dyDescent="0.25">
      <c r="C13" s="242"/>
      <c r="D13" s="243"/>
      <c r="E13" s="243"/>
      <c r="F13" s="241"/>
      <c r="G13" s="241"/>
    </row>
    <row r="14" spans="3:7" ht="16.5" x14ac:dyDescent="0.25">
      <c r="C14" s="244" t="s">
        <v>4</v>
      </c>
      <c r="D14" s="243"/>
      <c r="E14" s="243"/>
      <c r="F14" s="241"/>
      <c r="G14" s="241"/>
    </row>
    <row r="15" spans="3:7" ht="16.5" x14ac:dyDescent="0.25">
      <c r="C15" s="378"/>
      <c r="D15" s="378"/>
      <c r="E15" s="378"/>
      <c r="F15" s="241"/>
      <c r="G15" s="241"/>
    </row>
    <row r="16" spans="3:7" ht="16.5" x14ac:dyDescent="0.25">
      <c r="C16" s="255"/>
      <c r="D16" s="255"/>
      <c r="E16" s="255"/>
      <c r="F16" s="241"/>
      <c r="G16" s="241"/>
    </row>
    <row r="17" spans="3:7" ht="16.5" x14ac:dyDescent="0.25">
      <c r="C17" s="245" t="s">
        <v>5</v>
      </c>
      <c r="D17" s="246"/>
      <c r="E17" s="246"/>
      <c r="F17" s="241"/>
      <c r="G17" s="241"/>
    </row>
    <row r="18" spans="3:7" ht="16.5" x14ac:dyDescent="0.25">
      <c r="C18" s="247" t="s">
        <v>6</v>
      </c>
      <c r="D18" s="246"/>
      <c r="E18" s="246"/>
      <c r="F18" s="241"/>
      <c r="G18" s="241"/>
    </row>
    <row r="19" spans="3:7" ht="16.5" x14ac:dyDescent="0.25">
      <c r="C19" s="247" t="s">
        <v>7</v>
      </c>
      <c r="D19" s="246"/>
      <c r="E19" s="246"/>
      <c r="F19" s="241"/>
      <c r="G19" s="241"/>
    </row>
    <row r="20" spans="3:7" ht="30.95" customHeight="1" x14ac:dyDescent="0.3">
      <c r="C20" s="379" t="s">
        <v>8</v>
      </c>
      <c r="D20" s="379"/>
      <c r="E20" s="379"/>
      <c r="F20" s="241"/>
      <c r="G20" s="241"/>
    </row>
    <row r="21" spans="3:7" ht="32.25" customHeight="1" x14ac:dyDescent="0.3">
      <c r="C21" s="379" t="s">
        <v>9</v>
      </c>
      <c r="D21" s="379"/>
      <c r="E21" s="379"/>
      <c r="F21" s="241"/>
      <c r="G21" s="241"/>
    </row>
    <row r="22" spans="3:7" ht="16.5" x14ac:dyDescent="0.25">
      <c r="C22" s="246"/>
      <c r="D22" s="246"/>
      <c r="E22" s="246"/>
      <c r="F22" s="241"/>
      <c r="G22" s="241"/>
    </row>
    <row r="23" spans="3:7" ht="16.5" x14ac:dyDescent="0.25">
      <c r="C23" s="245" t="s">
        <v>10</v>
      </c>
      <c r="D23" s="247"/>
      <c r="E23" s="247"/>
      <c r="F23" s="241"/>
      <c r="G23" s="241"/>
    </row>
    <row r="24" spans="3:7" ht="16.5" x14ac:dyDescent="0.25">
      <c r="C24" s="248"/>
      <c r="D24" s="248"/>
      <c r="E24" s="248"/>
      <c r="F24" s="241"/>
      <c r="G24" s="241"/>
    </row>
    <row r="25" spans="3:7" ht="16.5" x14ac:dyDescent="0.3">
      <c r="C25" s="380" t="s">
        <v>11</v>
      </c>
      <c r="D25" s="380"/>
      <c r="E25" s="380"/>
      <c r="F25" s="380"/>
      <c r="G25" s="380"/>
    </row>
    <row r="26" spans="3:7" s="134" customFormat="1" ht="15.75" x14ac:dyDescent="0.3">
      <c r="C26" s="201"/>
      <c r="D26" s="201"/>
      <c r="E26" s="202"/>
    </row>
    <row r="27" spans="3:7" ht="31.5" x14ac:dyDescent="0.25">
      <c r="C27" s="133" t="s">
        <v>12</v>
      </c>
      <c r="E27" s="203" t="s">
        <v>13</v>
      </c>
      <c r="G27" s="136" t="s">
        <v>14</v>
      </c>
    </row>
    <row r="28" spans="3:7" s="134" customFormat="1" ht="15.75" x14ac:dyDescent="0.25">
      <c r="C28" s="204"/>
      <c r="E28" s="204"/>
      <c r="G28" s="204"/>
    </row>
    <row r="29" spans="3:7" ht="15.75" x14ac:dyDescent="0.3">
      <c r="C29" s="198" t="s">
        <v>15</v>
      </c>
      <c r="D29" s="199"/>
      <c r="E29" s="205"/>
      <c r="F29" s="196"/>
      <c r="G29" s="196"/>
    </row>
    <row r="30" spans="3:7" ht="15.75" x14ac:dyDescent="0.3">
      <c r="C30" s="262"/>
      <c r="D30" s="262"/>
      <c r="E30" s="206"/>
    </row>
    <row r="31" spans="3:7" ht="15.75" x14ac:dyDescent="0.25"/>
    <row r="32" spans="3:7" ht="15.75" customHeight="1" x14ac:dyDescent="0.25">
      <c r="C32" s="207" t="s">
        <v>16</v>
      </c>
      <c r="D32" s="208"/>
      <c r="E32" s="209" t="s">
        <v>17</v>
      </c>
      <c r="F32" s="210"/>
      <c r="G32" s="207" t="s">
        <v>18</v>
      </c>
    </row>
    <row r="33" spans="2:7" ht="43.5" customHeight="1" x14ac:dyDescent="0.25">
      <c r="C33" s="211" t="s">
        <v>19</v>
      </c>
      <c r="D33" s="208"/>
      <c r="E33" s="212" t="s">
        <v>20</v>
      </c>
      <c r="F33" s="213"/>
      <c r="G33" s="211" t="s">
        <v>21</v>
      </c>
    </row>
    <row r="34" spans="2:7" ht="31.5" customHeight="1" x14ac:dyDescent="0.25">
      <c r="C34" s="211" t="s">
        <v>22</v>
      </c>
      <c r="D34" s="208"/>
      <c r="E34" s="214" t="s">
        <v>23</v>
      </c>
      <c r="F34" s="213"/>
      <c r="G34" s="381" t="s">
        <v>24</v>
      </c>
    </row>
    <row r="35" spans="2:7" ht="24" customHeight="1" x14ac:dyDescent="0.25">
      <c r="C35" s="211" t="s">
        <v>25</v>
      </c>
      <c r="D35" s="208"/>
      <c r="E35" s="212" t="s">
        <v>26</v>
      </c>
      <c r="F35" s="213"/>
      <c r="G35" s="381"/>
    </row>
    <row r="36" spans="2:7" ht="48" customHeight="1" x14ac:dyDescent="0.25">
      <c r="C36" s="215" t="s">
        <v>27</v>
      </c>
      <c r="D36" s="208"/>
      <c r="E36" s="281" t="s">
        <v>28</v>
      </c>
      <c r="F36" s="216"/>
      <c r="G36" s="251"/>
    </row>
    <row r="37" spans="2:7" ht="12" customHeight="1" x14ac:dyDescent="0.25"/>
    <row r="38" spans="2:7" ht="15.75" x14ac:dyDescent="0.25">
      <c r="C38" s="262"/>
      <c r="D38" s="262"/>
      <c r="E38" s="262"/>
      <c r="F38" s="262"/>
    </row>
    <row r="39" spans="2:7" ht="15.75" x14ac:dyDescent="0.25">
      <c r="C39" s="258" t="s">
        <v>29</v>
      </c>
      <c r="D39" s="217"/>
      <c r="E39" s="218"/>
      <c r="F39" s="217"/>
      <c r="G39" s="217"/>
    </row>
    <row r="40" spans="2:7" ht="15.75" x14ac:dyDescent="0.25">
      <c r="C40" s="377" t="s">
        <v>30</v>
      </c>
      <c r="D40" s="377"/>
      <c r="E40" s="377"/>
      <c r="F40" s="377"/>
      <c r="G40" s="377"/>
    </row>
    <row r="41" spans="2:7" ht="15.75" x14ac:dyDescent="0.25">
      <c r="B41" s="90" t="s">
        <v>31</v>
      </c>
      <c r="C41" s="256" t="s">
        <v>32</v>
      </c>
      <c r="D41" s="90"/>
      <c r="E41" s="169"/>
      <c r="F41" s="90"/>
      <c r="G41" s="171"/>
    </row>
    <row r="42" spans="2:7" ht="15.75" x14ac:dyDescent="0.25"/>
    <row r="43" spans="2:7" ht="15.75" x14ac:dyDescent="0.25"/>
    <row r="44" spans="2:7" ht="15.75" x14ac:dyDescent="0.25"/>
    <row r="45" spans="2:7" ht="15.75" x14ac:dyDescent="0.25"/>
    <row r="46" spans="2:7" ht="15.75" x14ac:dyDescent="0.25"/>
    <row r="47" spans="2:7" ht="15.75" x14ac:dyDescent="0.25"/>
  </sheetData>
  <mergeCells count="6">
    <mergeCell ref="C40:G40"/>
    <mergeCell ref="C15:E15"/>
    <mergeCell ref="C20:E20"/>
    <mergeCell ref="C21:E21"/>
    <mergeCell ref="C25:G25"/>
    <mergeCell ref="G34:G35"/>
  </mergeCells>
  <pageMargins left="0.7" right="0.7" top="0.75" bottom="0.75" header="0.3" footer="0.3"/>
  <pageSetup paperSize="8" scale="90" orientation="landscape"/>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37"/>
  <sheetViews>
    <sheetView topLeftCell="A28" zoomScale="85" zoomScaleNormal="85" zoomScalePageLayoutView="125" workbookViewId="0">
      <selection activeCell="L11" sqref="L11"/>
    </sheetView>
  </sheetViews>
  <sheetFormatPr baseColWidth="10" defaultColWidth="10.5" defaultRowHeight="16.5" x14ac:dyDescent="0.3"/>
  <cols>
    <col min="1" max="1" width="15.875" style="225" customWidth="1"/>
    <col min="2" max="2" width="29.875" style="225" customWidth="1"/>
    <col min="3" max="3" width="3" style="225" customWidth="1"/>
    <col min="4" max="4" width="38.5" style="225" customWidth="1"/>
    <col min="5" max="5" width="3" style="225" customWidth="1"/>
    <col min="6" max="6" width="29.5" style="225" customWidth="1"/>
    <col min="7" max="7" width="3" style="225" customWidth="1"/>
    <col min="8" max="8" width="29.5" style="225" customWidth="1"/>
    <col min="9" max="9" width="3"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205</v>
      </c>
    </row>
    <row r="3" spans="1:21" s="30" customFormat="1" ht="157.5" x14ac:dyDescent="0.25">
      <c r="A3" s="31" t="s">
        <v>206</v>
      </c>
      <c r="B3" s="32" t="s">
        <v>207</v>
      </c>
      <c r="C3" s="33"/>
      <c r="D3" s="368" t="s">
        <v>892</v>
      </c>
      <c r="E3" s="33"/>
      <c r="F3" s="34"/>
      <c r="G3" s="33"/>
      <c r="H3" s="34"/>
      <c r="I3" s="33"/>
      <c r="J3" s="327" t="s">
        <v>810</v>
      </c>
      <c r="L3" s="327" t="s">
        <v>692</v>
      </c>
      <c r="N3" s="36"/>
      <c r="P3" s="36"/>
      <c r="R3" s="36"/>
      <c r="T3" s="36"/>
    </row>
    <row r="4" spans="1:21" s="1" customFormat="1" ht="19.5" x14ac:dyDescent="0.25">
      <c r="B4" s="2"/>
      <c r="D4" s="2"/>
      <c r="F4" s="2"/>
      <c r="H4" s="2"/>
      <c r="J4" s="3"/>
      <c r="L4" s="40"/>
      <c r="N4" s="3"/>
    </row>
    <row r="5" spans="1:21" s="1" customFormat="1" ht="97.5" x14ac:dyDescent="0.25">
      <c r="B5" s="2" t="s">
        <v>96</v>
      </c>
      <c r="D5" s="83" t="s">
        <v>97</v>
      </c>
      <c r="E5" s="45"/>
      <c r="F5" s="83" t="s">
        <v>98</v>
      </c>
      <c r="G5" s="45"/>
      <c r="H5" s="83" t="s">
        <v>99</v>
      </c>
      <c r="I5" s="53"/>
      <c r="J5" s="46" t="s">
        <v>100</v>
      </c>
      <c r="K5" s="28"/>
      <c r="L5" s="46" t="s">
        <v>101</v>
      </c>
      <c r="M5" s="28"/>
      <c r="N5" s="29" t="s">
        <v>102</v>
      </c>
      <c r="O5" s="28"/>
      <c r="P5" s="29" t="s">
        <v>103</v>
      </c>
      <c r="Q5" s="28"/>
      <c r="R5" s="29" t="s">
        <v>104</v>
      </c>
      <c r="S5" s="28"/>
      <c r="T5" s="29" t="s">
        <v>105</v>
      </c>
      <c r="U5" s="28"/>
    </row>
    <row r="6" spans="1:21" s="1" customFormat="1" ht="19.5" x14ac:dyDescent="0.25">
      <c r="B6" s="2"/>
      <c r="D6" s="2"/>
      <c r="F6" s="2"/>
      <c r="H6" s="2"/>
      <c r="J6" s="3"/>
      <c r="L6" s="38"/>
      <c r="N6" s="3"/>
      <c r="P6" s="3"/>
      <c r="R6" s="3"/>
      <c r="T6" s="3"/>
    </row>
    <row r="7" spans="1:21" s="30" customFormat="1" ht="47.25" x14ac:dyDescent="0.25">
      <c r="A7" s="42" t="s">
        <v>120</v>
      </c>
      <c r="B7" s="254" t="s">
        <v>208</v>
      </c>
      <c r="D7" s="5" t="s">
        <v>62</v>
      </c>
      <c r="F7" s="43"/>
      <c r="H7" s="43"/>
      <c r="J7" s="44"/>
      <c r="L7" s="6"/>
    </row>
    <row r="8" spans="1:21" s="1" customFormat="1" ht="19.5" x14ac:dyDescent="0.25">
      <c r="B8" s="2"/>
      <c r="D8" s="2"/>
      <c r="F8" s="2"/>
      <c r="H8" s="2"/>
      <c r="J8" s="3"/>
      <c r="L8" s="38"/>
      <c r="N8" s="3"/>
      <c r="P8" s="3"/>
      <c r="R8" s="3"/>
      <c r="T8" s="3"/>
    </row>
    <row r="9" spans="1:21" s="4" customFormat="1" ht="53.25" customHeight="1" x14ac:dyDescent="0.25">
      <c r="A9" s="13"/>
      <c r="B9" s="26" t="s">
        <v>209</v>
      </c>
      <c r="C9" s="7"/>
      <c r="D9" s="17"/>
      <c r="E9" s="7"/>
      <c r="F9" s="17"/>
      <c r="G9" s="19"/>
      <c r="H9" s="17"/>
      <c r="I9" s="19"/>
      <c r="J9" s="35"/>
      <c r="K9" s="20"/>
      <c r="L9" s="40"/>
      <c r="M9" s="20"/>
      <c r="N9" s="35"/>
      <c r="O9" s="20"/>
      <c r="P9" s="35"/>
      <c r="Q9" s="20"/>
      <c r="R9" s="35"/>
      <c r="S9" s="20"/>
      <c r="T9" s="35"/>
      <c r="U9" s="20"/>
    </row>
    <row r="10" spans="1:21" s="4" customFormat="1" ht="301.5" customHeight="1" x14ac:dyDescent="0.25">
      <c r="A10" s="14"/>
      <c r="B10" s="23" t="s">
        <v>210</v>
      </c>
      <c r="C10" s="9"/>
      <c r="D10" s="10" t="s">
        <v>686</v>
      </c>
      <c r="E10" s="9"/>
      <c r="F10" s="316" t="s">
        <v>557</v>
      </c>
      <c r="G10" s="21"/>
      <c r="H10" s="312" t="s">
        <v>811</v>
      </c>
      <c r="I10" s="21"/>
      <c r="J10" s="327" t="s">
        <v>918</v>
      </c>
      <c r="K10" s="1"/>
      <c r="L10" s="327" t="s">
        <v>706</v>
      </c>
      <c r="M10" s="1"/>
      <c r="N10" s="36"/>
      <c r="O10" s="1"/>
      <c r="P10" s="36"/>
      <c r="Q10" s="1"/>
      <c r="R10" s="36"/>
      <c r="S10" s="1"/>
      <c r="T10" s="36"/>
      <c r="U10" s="1"/>
    </row>
    <row r="11" spans="1:21" s="4" customFormat="1" ht="91.5" customHeight="1" x14ac:dyDescent="0.25">
      <c r="A11" s="14"/>
      <c r="B11" s="23" t="s">
        <v>211</v>
      </c>
      <c r="C11" s="9"/>
      <c r="D11" s="10" t="s">
        <v>686</v>
      </c>
      <c r="E11" s="323"/>
      <c r="F11" s="316" t="s">
        <v>557</v>
      </c>
      <c r="G11" s="21"/>
      <c r="H11" s="312" t="s">
        <v>812</v>
      </c>
      <c r="I11" s="21"/>
      <c r="J11" s="327" t="s">
        <v>872</v>
      </c>
      <c r="K11" s="30"/>
      <c r="L11" s="6"/>
      <c r="M11" s="30"/>
      <c r="N11" s="36"/>
      <c r="O11" s="30"/>
      <c r="P11" s="36"/>
      <c r="Q11" s="30"/>
      <c r="R11" s="36"/>
      <c r="S11" s="30"/>
      <c r="T11" s="36"/>
      <c r="U11" s="30"/>
    </row>
    <row r="12" spans="1:21" s="4" customFormat="1" ht="107.25" customHeight="1" x14ac:dyDescent="0.3">
      <c r="A12" s="14"/>
      <c r="B12" s="25" t="s">
        <v>212</v>
      </c>
      <c r="C12" s="9"/>
      <c r="D12" s="10">
        <v>2214452</v>
      </c>
      <c r="E12" s="323"/>
      <c r="F12" s="10" t="s">
        <v>213</v>
      </c>
      <c r="G12" s="225"/>
      <c r="H12" s="312" t="s">
        <v>811</v>
      </c>
      <c r="I12" s="225"/>
      <c r="J12" s="327" t="s">
        <v>558</v>
      </c>
      <c r="K12" s="1"/>
      <c r="L12" s="6"/>
      <c r="M12" s="1"/>
      <c r="N12" s="36"/>
      <c r="O12" s="1"/>
      <c r="P12" s="36"/>
      <c r="Q12" s="1"/>
      <c r="R12" s="36"/>
      <c r="S12" s="1"/>
      <c r="T12" s="36"/>
      <c r="U12" s="1"/>
    </row>
    <row r="13" spans="1:21" s="4" customFormat="1" ht="63" x14ac:dyDescent="0.3">
      <c r="A13" s="14"/>
      <c r="B13" s="25" t="str">
        <f>LEFT(B12,SEARCH(",",B12))&amp;" value"</f>
        <v>Crude oil (2709), value</v>
      </c>
      <c r="C13" s="9"/>
      <c r="D13" s="10">
        <v>528000000</v>
      </c>
      <c r="E13" s="323"/>
      <c r="F13" s="10" t="s">
        <v>541</v>
      </c>
      <c r="G13" s="225"/>
      <c r="H13" s="312" t="s">
        <v>812</v>
      </c>
      <c r="I13" s="225"/>
      <c r="J13" s="6"/>
      <c r="K13" s="20"/>
      <c r="L13" s="6"/>
      <c r="M13" s="20"/>
      <c r="N13" s="36"/>
      <c r="O13" s="20"/>
      <c r="P13" s="36"/>
      <c r="Q13" s="20"/>
      <c r="R13" s="36"/>
      <c r="S13" s="20"/>
      <c r="T13" s="36"/>
      <c r="U13" s="20"/>
    </row>
    <row r="14" spans="1:21" s="4" customFormat="1" ht="102" customHeight="1" x14ac:dyDescent="0.3">
      <c r="A14" s="14"/>
      <c r="B14" s="25" t="s">
        <v>215</v>
      </c>
      <c r="C14" s="9"/>
      <c r="D14" s="10">
        <v>5700000</v>
      </c>
      <c r="E14" s="323"/>
      <c r="F14" s="10" t="s">
        <v>216</v>
      </c>
      <c r="G14" s="225"/>
      <c r="H14" s="312" t="s">
        <v>811</v>
      </c>
      <c r="I14" s="225"/>
      <c r="J14" s="327" t="s">
        <v>559</v>
      </c>
      <c r="K14" s="20"/>
      <c r="L14" s="6"/>
      <c r="M14" s="20"/>
      <c r="N14" s="36"/>
      <c r="O14" s="20"/>
      <c r="P14" s="36"/>
      <c r="Q14" s="20"/>
      <c r="R14" s="36"/>
      <c r="S14" s="20"/>
      <c r="T14" s="36"/>
      <c r="U14" s="20"/>
    </row>
    <row r="15" spans="1:21" s="4" customFormat="1" ht="63" x14ac:dyDescent="0.3">
      <c r="A15" s="14"/>
      <c r="B15" s="25" t="str">
        <f>LEFT(B14,SEARCH(",",B14))&amp;" value"</f>
        <v>Natural gas (2711), value</v>
      </c>
      <c r="C15" s="9"/>
      <c r="D15" s="10">
        <v>610000000</v>
      </c>
      <c r="E15" s="323"/>
      <c r="F15" s="10" t="s">
        <v>541</v>
      </c>
      <c r="G15" s="225"/>
      <c r="H15" s="312" t="s">
        <v>812</v>
      </c>
      <c r="I15" s="225"/>
      <c r="J15" s="6"/>
      <c r="K15" s="20"/>
      <c r="L15" s="6"/>
      <c r="M15" s="20"/>
      <c r="N15" s="36"/>
      <c r="O15" s="20"/>
      <c r="P15" s="36"/>
      <c r="Q15" s="20"/>
      <c r="R15" s="36"/>
      <c r="S15" s="20"/>
      <c r="T15" s="36"/>
      <c r="U15" s="20"/>
    </row>
    <row r="16" spans="1:21" s="4" customFormat="1" ht="63" x14ac:dyDescent="0.3">
      <c r="A16" s="14"/>
      <c r="B16" s="25" t="s">
        <v>547</v>
      </c>
      <c r="C16" s="9"/>
      <c r="D16" s="10">
        <v>107400000</v>
      </c>
      <c r="E16" s="323"/>
      <c r="F16" s="10" t="s">
        <v>219</v>
      </c>
      <c r="G16" s="225"/>
      <c r="H16" s="312" t="s">
        <v>811</v>
      </c>
      <c r="I16" s="225"/>
      <c r="J16" s="327" t="s">
        <v>560</v>
      </c>
      <c r="K16" s="225"/>
      <c r="L16" s="327" t="s">
        <v>697</v>
      </c>
      <c r="M16" s="225"/>
      <c r="N16" s="36"/>
      <c r="O16" s="225"/>
      <c r="P16" s="36"/>
      <c r="Q16" s="225"/>
      <c r="R16" s="36"/>
      <c r="S16" s="225"/>
      <c r="T16" s="36"/>
      <c r="U16" s="225"/>
    </row>
    <row r="17" spans="1:21" s="4" customFormat="1" ht="63" x14ac:dyDescent="0.3">
      <c r="A17" s="14"/>
      <c r="B17" s="25" t="str">
        <f>LEFT(B16,SEARCH(",",B16))&amp;" value"</f>
        <v>Lignite (2702), value</v>
      </c>
      <c r="C17" s="9"/>
      <c r="D17" s="10">
        <v>1545000000</v>
      </c>
      <c r="E17" s="323"/>
      <c r="F17" s="10" t="s">
        <v>541</v>
      </c>
      <c r="G17" s="225"/>
      <c r="H17" s="312" t="s">
        <v>812</v>
      </c>
      <c r="I17" s="225"/>
      <c r="J17" s="6"/>
      <c r="K17" s="225"/>
      <c r="L17" s="6"/>
      <c r="M17" s="225"/>
      <c r="N17" s="36"/>
      <c r="O17" s="225"/>
      <c r="P17" s="36"/>
      <c r="Q17" s="225"/>
      <c r="R17" s="36"/>
      <c r="S17" s="225"/>
      <c r="T17" s="36"/>
      <c r="U17" s="225"/>
    </row>
    <row r="18" spans="1:21" s="4" customFormat="1" ht="63" x14ac:dyDescent="0.3">
      <c r="A18" s="14"/>
      <c r="B18" s="25" t="s">
        <v>548</v>
      </c>
      <c r="C18" s="9"/>
      <c r="D18" s="10">
        <v>35800000</v>
      </c>
      <c r="E18" s="323"/>
      <c r="F18" s="10" t="s">
        <v>219</v>
      </c>
      <c r="G18" s="225"/>
      <c r="H18" s="312" t="s">
        <v>811</v>
      </c>
      <c r="I18" s="225"/>
      <c r="J18" s="327" t="s">
        <v>561</v>
      </c>
      <c r="K18" s="225"/>
      <c r="L18" s="6"/>
      <c r="M18" s="225"/>
      <c r="N18" s="36"/>
      <c r="O18" s="225"/>
      <c r="P18" s="36"/>
      <c r="Q18" s="225"/>
      <c r="R18" s="36"/>
      <c r="S18" s="225"/>
      <c r="T18" s="36"/>
      <c r="U18" s="225"/>
    </row>
    <row r="19" spans="1:21" s="4" customFormat="1" ht="63" x14ac:dyDescent="0.3">
      <c r="A19" s="15"/>
      <c r="B19" s="25" t="str">
        <f>LEFT(B18,SEARCH(",",B18))&amp;" value"</f>
        <v>Salt and pure sodium chloride (2501), value</v>
      </c>
      <c r="C19" s="9"/>
      <c r="D19" s="10"/>
      <c r="E19" s="323"/>
      <c r="F19" s="10" t="s">
        <v>541</v>
      </c>
      <c r="G19" s="225"/>
      <c r="H19" s="312" t="s">
        <v>812</v>
      </c>
      <c r="I19" s="225"/>
      <c r="J19" s="327" t="s">
        <v>562</v>
      </c>
      <c r="K19" s="225"/>
      <c r="L19" s="6" t="s">
        <v>696</v>
      </c>
      <c r="M19" s="225"/>
      <c r="N19" s="36"/>
      <c r="O19" s="225"/>
      <c r="P19" s="36"/>
      <c r="Q19" s="225"/>
      <c r="R19" s="36"/>
      <c r="S19" s="225"/>
      <c r="T19" s="36"/>
      <c r="U19" s="225"/>
    </row>
    <row r="20" spans="1:21" s="307" customFormat="1" ht="126" x14ac:dyDescent="0.3">
      <c r="A20" s="15"/>
      <c r="B20" s="25" t="s">
        <v>548</v>
      </c>
      <c r="C20" s="9"/>
      <c r="D20" s="10">
        <v>6200000</v>
      </c>
      <c r="E20" s="323"/>
      <c r="F20" s="10" t="s">
        <v>219</v>
      </c>
      <c r="G20" s="225"/>
      <c r="H20" s="312" t="s">
        <v>811</v>
      </c>
      <c r="I20" s="225"/>
      <c r="J20" s="327" t="s">
        <v>563</v>
      </c>
      <c r="K20" s="225"/>
      <c r="L20" s="6" t="s">
        <v>696</v>
      </c>
      <c r="M20" s="225"/>
      <c r="N20" s="36"/>
      <c r="O20" s="225"/>
      <c r="P20" s="36"/>
      <c r="Q20" s="225"/>
      <c r="R20" s="36"/>
      <c r="S20" s="225"/>
      <c r="T20" s="36"/>
      <c r="U20" s="225"/>
    </row>
    <row r="21" spans="1:21" s="307" customFormat="1" ht="63" x14ac:dyDescent="0.3">
      <c r="A21" s="15"/>
      <c r="B21" s="25" t="str">
        <f>LEFT(B19,SEARCH(",",B19))&amp;" value"</f>
        <v>Salt and pure sodium chloride (2501), value</v>
      </c>
      <c r="C21" s="9"/>
      <c r="D21" s="10">
        <v>1598000000</v>
      </c>
      <c r="E21" s="323"/>
      <c r="F21" s="10" t="s">
        <v>541</v>
      </c>
      <c r="G21" s="225"/>
      <c r="H21" s="312" t="s">
        <v>812</v>
      </c>
      <c r="I21" s="225"/>
      <c r="J21" s="6"/>
      <c r="K21" s="225"/>
      <c r="L21" s="6"/>
      <c r="M21" s="225"/>
      <c r="N21" s="36"/>
      <c r="O21" s="225"/>
      <c r="P21" s="36"/>
      <c r="Q21" s="225"/>
      <c r="R21" s="36"/>
      <c r="S21" s="225"/>
      <c r="T21" s="36"/>
      <c r="U21" s="225"/>
    </row>
    <row r="22" spans="1:21" s="307" customFormat="1" ht="53.25" customHeight="1" x14ac:dyDescent="0.3">
      <c r="A22" s="323"/>
      <c r="B22" s="25" t="s">
        <v>548</v>
      </c>
      <c r="C22" s="9"/>
      <c r="D22" s="10">
        <v>14200000</v>
      </c>
      <c r="E22" s="323"/>
      <c r="F22" s="10" t="s">
        <v>219</v>
      </c>
      <c r="G22" s="225"/>
      <c r="H22" s="312" t="s">
        <v>811</v>
      </c>
      <c r="I22" s="225"/>
      <c r="J22" s="327" t="s">
        <v>564</v>
      </c>
      <c r="K22" s="225"/>
      <c r="L22" s="6"/>
      <c r="M22" s="225"/>
      <c r="N22" s="324"/>
      <c r="O22" s="225"/>
      <c r="P22" s="324"/>
      <c r="Q22" s="225"/>
      <c r="R22" s="324"/>
      <c r="S22" s="225"/>
      <c r="T22" s="324"/>
      <c r="U22" s="225"/>
    </row>
    <row r="23" spans="1:21" s="307" customFormat="1" ht="63" x14ac:dyDescent="0.3">
      <c r="A23" s="323"/>
      <c r="B23" s="25" t="str">
        <f>LEFT(B21,SEARCH(",",B21))&amp;" value"</f>
        <v>Salt and pure sodium chloride (2501), value</v>
      </c>
      <c r="C23" s="9"/>
      <c r="D23" s="10">
        <v>399000000</v>
      </c>
      <c r="E23" s="323"/>
      <c r="F23" s="10" t="s">
        <v>541</v>
      </c>
      <c r="G23" s="225"/>
      <c r="H23" s="312" t="s">
        <v>812</v>
      </c>
      <c r="I23" s="225"/>
      <c r="J23" s="6"/>
      <c r="K23" s="225"/>
      <c r="L23" s="6"/>
      <c r="M23" s="225"/>
      <c r="N23" s="324"/>
      <c r="O23" s="225"/>
      <c r="P23" s="324"/>
      <c r="Q23" s="225"/>
      <c r="R23" s="324"/>
      <c r="S23" s="225"/>
      <c r="T23" s="324"/>
      <c r="U23" s="225"/>
    </row>
    <row r="24" spans="1:21" s="307" customFormat="1" ht="78.75" x14ac:dyDescent="0.3">
      <c r="A24" s="323"/>
      <c r="B24" s="25" t="s">
        <v>549</v>
      </c>
      <c r="C24" s="9"/>
      <c r="D24" s="10">
        <v>13800000</v>
      </c>
      <c r="E24" s="323"/>
      <c r="F24" s="10" t="s">
        <v>219</v>
      </c>
      <c r="G24" s="225"/>
      <c r="H24" s="312" t="s">
        <v>811</v>
      </c>
      <c r="I24" s="225"/>
      <c r="J24" s="327" t="s">
        <v>565</v>
      </c>
      <c r="K24" s="225"/>
      <c r="L24" s="6"/>
      <c r="M24" s="225"/>
      <c r="N24" s="324"/>
      <c r="O24" s="225"/>
      <c r="P24" s="324"/>
      <c r="Q24" s="225"/>
      <c r="R24" s="324"/>
      <c r="S24" s="225"/>
      <c r="T24" s="324"/>
      <c r="U24" s="225"/>
    </row>
    <row r="25" spans="1:21" s="307" customFormat="1" ht="63" x14ac:dyDescent="0.3">
      <c r="A25" s="323"/>
      <c r="B25" s="25" t="str">
        <f>LEFT(B24,SEARCH(",",B24))&amp;" value"</f>
        <v>Other clays (2508), value</v>
      </c>
      <c r="C25" s="323"/>
      <c r="D25" s="10">
        <v>161000000</v>
      </c>
      <c r="E25" s="323"/>
      <c r="F25" s="10" t="s">
        <v>541</v>
      </c>
      <c r="G25" s="225"/>
      <c r="H25" s="312" t="s">
        <v>812</v>
      </c>
      <c r="I25" s="225"/>
      <c r="J25" s="6"/>
      <c r="K25" s="225"/>
      <c r="L25" s="6"/>
      <c r="M25" s="225"/>
      <c r="N25" s="324"/>
      <c r="O25" s="225"/>
      <c r="P25" s="324"/>
      <c r="Q25" s="225"/>
      <c r="R25" s="324"/>
      <c r="S25" s="225"/>
      <c r="T25" s="324"/>
      <c r="U25" s="225"/>
    </row>
    <row r="26" spans="1:21" s="307" customFormat="1" ht="63" x14ac:dyDescent="0.3">
      <c r="A26" s="323"/>
      <c r="B26" s="25" t="s">
        <v>550</v>
      </c>
      <c r="C26" s="323"/>
      <c r="D26" s="10">
        <v>800000</v>
      </c>
      <c r="E26" s="323"/>
      <c r="F26" s="10" t="s">
        <v>219</v>
      </c>
      <c r="G26" s="225"/>
      <c r="H26" s="312" t="s">
        <v>811</v>
      </c>
      <c r="I26" s="225"/>
      <c r="J26" s="327" t="s">
        <v>566</v>
      </c>
      <c r="K26" s="225"/>
      <c r="L26" s="6"/>
      <c r="M26" s="225"/>
      <c r="N26" s="324"/>
      <c r="O26" s="225"/>
      <c r="P26" s="324"/>
      <c r="Q26" s="225"/>
      <c r="R26" s="324"/>
      <c r="S26" s="225"/>
      <c r="T26" s="324"/>
      <c r="U26" s="225"/>
    </row>
    <row r="27" spans="1:21" s="307" customFormat="1" ht="63" x14ac:dyDescent="0.3">
      <c r="A27" s="323"/>
      <c r="B27" s="25" t="str">
        <f>LEFT(B26,SEARCH(",",B26))&amp;" value"</f>
        <v>Kaolin (2507), value</v>
      </c>
      <c r="C27" s="323"/>
      <c r="D27" s="10">
        <v>58000000</v>
      </c>
      <c r="E27" s="323"/>
      <c r="F27" s="10" t="s">
        <v>541</v>
      </c>
      <c r="G27" s="225"/>
      <c r="H27" s="312" t="s">
        <v>812</v>
      </c>
      <c r="I27" s="225"/>
      <c r="J27" s="6"/>
      <c r="K27" s="225"/>
      <c r="L27" s="6"/>
      <c r="M27" s="225"/>
      <c r="N27" s="324"/>
      <c r="O27" s="225"/>
      <c r="P27" s="324"/>
      <c r="Q27" s="225"/>
      <c r="R27" s="324"/>
      <c r="S27" s="225"/>
      <c r="T27" s="324"/>
      <c r="U27" s="225"/>
    </row>
    <row r="28" spans="1:21" s="307" customFormat="1" ht="63" x14ac:dyDescent="0.3">
      <c r="A28" s="323"/>
      <c r="B28" s="25" t="s">
        <v>551</v>
      </c>
      <c r="C28" s="323"/>
      <c r="D28" s="10">
        <v>9800000</v>
      </c>
      <c r="E28" s="323"/>
      <c r="F28" s="10" t="s">
        <v>219</v>
      </c>
      <c r="G28" s="225"/>
      <c r="H28" s="312" t="s">
        <v>811</v>
      </c>
      <c r="I28" s="225"/>
      <c r="J28" s="327" t="s">
        <v>567</v>
      </c>
      <c r="K28" s="225"/>
      <c r="L28" s="6"/>
      <c r="M28" s="225"/>
      <c r="N28" s="324"/>
      <c r="O28" s="225"/>
      <c r="P28" s="324"/>
      <c r="Q28" s="225"/>
      <c r="R28" s="324"/>
      <c r="S28" s="225"/>
      <c r="T28" s="324"/>
      <c r="U28" s="225"/>
    </row>
    <row r="29" spans="1:21" s="307" customFormat="1" ht="63" x14ac:dyDescent="0.3">
      <c r="A29" s="323"/>
      <c r="B29" s="25" t="str">
        <f>LEFT(B28,SEARCH(",",B28))&amp;" value"</f>
        <v>Quartz (2506), value</v>
      </c>
      <c r="C29" s="323"/>
      <c r="D29" s="10">
        <v>195000000</v>
      </c>
      <c r="E29" s="323"/>
      <c r="F29" s="10" t="s">
        <v>541</v>
      </c>
      <c r="G29" s="225"/>
      <c r="H29" s="312" t="s">
        <v>812</v>
      </c>
      <c r="I29" s="225"/>
      <c r="J29" s="6"/>
      <c r="K29" s="225"/>
      <c r="L29" s="6"/>
      <c r="M29" s="225"/>
      <c r="N29" s="324"/>
      <c r="O29" s="225"/>
      <c r="P29" s="324"/>
      <c r="Q29" s="225"/>
      <c r="R29" s="324"/>
      <c r="S29" s="225"/>
      <c r="T29" s="324"/>
      <c r="U29" s="225"/>
    </row>
    <row r="30" spans="1:21" s="307" customFormat="1" ht="63" x14ac:dyDescent="0.3">
      <c r="A30" s="323"/>
      <c r="B30" s="25" t="s">
        <v>552</v>
      </c>
      <c r="C30" s="323"/>
      <c r="D30" s="10">
        <v>262000000</v>
      </c>
      <c r="E30" s="323"/>
      <c r="F30" s="10" t="s">
        <v>219</v>
      </c>
      <c r="G30" s="225"/>
      <c r="H30" s="312" t="s">
        <v>811</v>
      </c>
      <c r="I30" s="225"/>
      <c r="J30" s="327" t="s">
        <v>568</v>
      </c>
      <c r="K30" s="225"/>
      <c r="L30" s="6"/>
      <c r="M30" s="225"/>
      <c r="N30" s="324"/>
      <c r="O30" s="225"/>
      <c r="P30" s="324"/>
      <c r="Q30" s="225"/>
      <c r="R30" s="324"/>
      <c r="S30" s="225"/>
      <c r="T30" s="324"/>
      <c r="U30" s="225"/>
    </row>
    <row r="31" spans="1:21" s="307" customFormat="1" ht="63" x14ac:dyDescent="0.3">
      <c r="A31" s="323"/>
      <c r="B31" s="25" t="str">
        <f>LEFT(B30,SEARCH(",",B30))&amp;" value"</f>
        <v>Natural sands (2505), value</v>
      </c>
      <c r="C31" s="323"/>
      <c r="D31" s="10">
        <v>1956000000</v>
      </c>
      <c r="E31" s="323"/>
      <c r="F31" s="10" t="s">
        <v>541</v>
      </c>
      <c r="G31" s="225"/>
      <c r="H31" s="312" t="s">
        <v>812</v>
      </c>
      <c r="I31" s="225"/>
      <c r="J31" s="6"/>
      <c r="K31" s="225"/>
      <c r="L31" s="6"/>
      <c r="M31" s="225"/>
      <c r="N31" s="324"/>
      <c r="O31" s="225"/>
      <c r="P31" s="324"/>
      <c r="Q31" s="225"/>
      <c r="R31" s="324"/>
      <c r="S31" s="225"/>
      <c r="T31" s="324"/>
      <c r="U31" s="225"/>
    </row>
    <row r="32" spans="1:21" s="307" customFormat="1" ht="53.25" customHeight="1" x14ac:dyDescent="0.3">
      <c r="A32" s="323"/>
      <c r="B32" s="25" t="s">
        <v>553</v>
      </c>
      <c r="C32" s="323"/>
      <c r="D32" s="10">
        <v>223000000</v>
      </c>
      <c r="E32" s="323"/>
      <c r="F32" s="10" t="s">
        <v>219</v>
      </c>
      <c r="G32" s="225"/>
      <c r="H32" s="312" t="s">
        <v>811</v>
      </c>
      <c r="I32" s="225"/>
      <c r="J32" s="327" t="s">
        <v>569</v>
      </c>
      <c r="K32" s="225"/>
      <c r="L32" s="6"/>
      <c r="M32" s="225"/>
      <c r="N32" s="324"/>
      <c r="O32" s="225"/>
      <c r="P32" s="324"/>
      <c r="Q32" s="225"/>
      <c r="R32" s="324"/>
      <c r="S32" s="225"/>
      <c r="T32" s="324"/>
      <c r="U32" s="225"/>
    </row>
    <row r="33" spans="1:21" s="307" customFormat="1" ht="63" x14ac:dyDescent="0.3">
      <c r="A33" s="323"/>
      <c r="B33" s="25" t="str">
        <f>LEFT(B32,SEARCH(",",B32))&amp;" value"</f>
        <v>Other (2617), value</v>
      </c>
      <c r="C33" s="323"/>
      <c r="D33" s="10">
        <v>1720000000</v>
      </c>
      <c r="E33" s="323"/>
      <c r="F33" s="10" t="s">
        <v>541</v>
      </c>
      <c r="G33" s="225"/>
      <c r="H33" s="312" t="s">
        <v>812</v>
      </c>
      <c r="I33" s="225"/>
      <c r="J33" s="6"/>
      <c r="K33" s="225"/>
      <c r="L33" s="6"/>
      <c r="M33" s="225"/>
      <c r="N33" s="324"/>
      <c r="O33" s="225"/>
      <c r="P33" s="324"/>
      <c r="Q33" s="225"/>
      <c r="R33" s="324"/>
      <c r="S33" s="225"/>
      <c r="T33" s="324"/>
      <c r="U33" s="225"/>
    </row>
    <row r="34" spans="1:21" s="307" customFormat="1" ht="63" x14ac:dyDescent="0.3">
      <c r="A34" s="323"/>
      <c r="B34" s="25" t="s">
        <v>554</v>
      </c>
      <c r="C34" s="323"/>
      <c r="D34" s="10">
        <v>400000</v>
      </c>
      <c r="E34" s="323"/>
      <c r="F34" s="10" t="s">
        <v>219</v>
      </c>
      <c r="G34" s="225"/>
      <c r="H34" s="312" t="s">
        <v>811</v>
      </c>
      <c r="I34" s="225"/>
      <c r="J34" s="327" t="s">
        <v>570</v>
      </c>
      <c r="K34" s="225"/>
      <c r="L34" s="6"/>
      <c r="M34" s="225"/>
      <c r="N34" s="324"/>
      <c r="O34" s="225"/>
      <c r="P34" s="324"/>
      <c r="Q34" s="225"/>
      <c r="R34" s="324"/>
      <c r="S34" s="225"/>
      <c r="T34" s="324"/>
      <c r="U34" s="225"/>
    </row>
    <row r="35" spans="1:21" s="307" customFormat="1" ht="63" x14ac:dyDescent="0.3">
      <c r="A35" s="323"/>
      <c r="B35" s="25" t="str">
        <f>LEFT(B34,SEARCH(",",B34))&amp;" value"</f>
        <v>Granite (2516), value</v>
      </c>
      <c r="C35" s="323"/>
      <c r="D35" s="10">
        <v>37000000</v>
      </c>
      <c r="E35" s="323"/>
      <c r="F35" s="10" t="s">
        <v>541</v>
      </c>
      <c r="G35" s="225"/>
      <c r="H35" s="312" t="s">
        <v>812</v>
      </c>
      <c r="I35" s="225"/>
      <c r="J35" s="6"/>
      <c r="K35" s="225"/>
      <c r="L35" s="6"/>
      <c r="M35" s="225"/>
      <c r="N35" s="324"/>
      <c r="O35" s="225"/>
      <c r="P35" s="324"/>
      <c r="Q35" s="225"/>
      <c r="R35" s="324"/>
      <c r="S35" s="225"/>
      <c r="T35" s="324"/>
      <c r="U35" s="225"/>
    </row>
    <row r="36" spans="1:21" s="307" customFormat="1" ht="53.25" customHeight="1" x14ac:dyDescent="0.3">
      <c r="A36" s="323"/>
      <c r="B36" s="25" t="s">
        <v>555</v>
      </c>
      <c r="C36" s="323"/>
      <c r="D36" s="10">
        <v>55200000</v>
      </c>
      <c r="E36" s="323"/>
      <c r="F36" s="10" t="s">
        <v>219</v>
      </c>
      <c r="G36" s="225"/>
      <c r="H36" s="312" t="s">
        <v>811</v>
      </c>
      <c r="I36" s="225"/>
      <c r="J36" s="327" t="s">
        <v>571</v>
      </c>
      <c r="K36" s="225"/>
      <c r="L36" s="6"/>
      <c r="M36" s="225"/>
      <c r="N36" s="324"/>
      <c r="O36" s="225"/>
      <c r="P36" s="324"/>
      <c r="Q36" s="225"/>
      <c r="R36" s="324"/>
      <c r="S36" s="225"/>
      <c r="T36" s="324"/>
      <c r="U36" s="225"/>
    </row>
    <row r="37" spans="1:21" s="307" customFormat="1" ht="63" x14ac:dyDescent="0.3">
      <c r="A37" s="323"/>
      <c r="B37" s="25" t="str">
        <f>LEFT(B36,SEARCH(",",B36))&amp;" value"</f>
        <v>Limestone (2521), value</v>
      </c>
      <c r="C37" s="323"/>
      <c r="D37" s="10">
        <v>813000000</v>
      </c>
      <c r="E37" s="323"/>
      <c r="F37" s="10" t="s">
        <v>541</v>
      </c>
      <c r="G37" s="225"/>
      <c r="H37" s="312" t="s">
        <v>812</v>
      </c>
      <c r="I37" s="225"/>
      <c r="J37" s="6"/>
      <c r="K37" s="225"/>
      <c r="L37" s="6"/>
      <c r="M37" s="225"/>
      <c r="N37" s="324"/>
      <c r="O37" s="225"/>
      <c r="P37" s="324"/>
      <c r="Q37" s="225"/>
      <c r="R37" s="324"/>
      <c r="S37" s="225"/>
      <c r="T37" s="324"/>
      <c r="U37" s="225"/>
    </row>
  </sheetData>
  <dataValidations xWindow="127" yWindow="681" count="3">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4:D36" xr:uid="{00000000-0002-0000-0900-000000000000}">
      <formula1>0</formula1>
    </dataValidation>
    <dataValidation type="whole" showInputMessage="1" showErrorMessage="1" sqref="B25 B27 B29 B31 B33:B35 B37" xr:uid="{00000000-0002-0000-0900-000001000000}">
      <formula1>999999</formula1>
      <formula2>99999999</formula2>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26 B36 B32" xr:uid="{00000000-0002-0000-0900-000002000000}">
      <formula1>Commodities_list</formula1>
    </dataValidation>
  </dataValidations>
  <hyperlinks>
    <hyperlink ref="B9" r:id="rId1" xr:uid="{00000000-0004-0000-0900-000000000000}"/>
    <hyperlink ref="F10" r:id="rId2" xr:uid="{00000000-0004-0000-0900-000001000000}"/>
    <hyperlink ref="F11" r:id="rId3" xr:uid="{00000000-0004-0000-0900-000002000000}"/>
  </hyperlink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U27"/>
  <sheetViews>
    <sheetView zoomScale="85" zoomScaleNormal="85" zoomScalePageLayoutView="125" workbookViewId="0">
      <selection activeCell="D19" sqref="D19"/>
    </sheetView>
  </sheetViews>
  <sheetFormatPr baseColWidth="10" defaultColWidth="10.5" defaultRowHeight="16.5" x14ac:dyDescent="0.3"/>
  <cols>
    <col min="1" max="1" width="15" style="225" customWidth="1"/>
    <col min="2" max="2" width="30.375" style="225" customWidth="1"/>
    <col min="3" max="3" width="4.875" style="225" customWidth="1"/>
    <col min="4" max="4" width="40.5" style="225" customWidth="1"/>
    <col min="5" max="5" width="4.875" style="225" customWidth="1"/>
    <col min="6" max="6" width="18" style="225" customWidth="1"/>
    <col min="7" max="7" width="3" style="225" customWidth="1"/>
    <col min="8" max="8" width="18" style="225" customWidth="1"/>
    <col min="9" max="9" width="3"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221</v>
      </c>
    </row>
    <row r="3" spans="1:21" s="30" customFormat="1" ht="157.5" x14ac:dyDescent="0.25">
      <c r="A3" s="31" t="s">
        <v>222</v>
      </c>
      <c r="B3" s="32" t="s">
        <v>223</v>
      </c>
      <c r="C3" s="33"/>
      <c r="D3" s="368" t="s">
        <v>892</v>
      </c>
      <c r="E3" s="33"/>
      <c r="F3" s="34"/>
      <c r="G3" s="33"/>
      <c r="H3" s="34"/>
      <c r="I3" s="33"/>
      <c r="J3" s="327" t="s">
        <v>813</v>
      </c>
      <c r="L3" s="327" t="s">
        <v>692</v>
      </c>
      <c r="N3" s="36"/>
      <c r="P3" s="36"/>
      <c r="R3" s="36"/>
      <c r="T3" s="36"/>
    </row>
    <row r="4" spans="1:21" s="1" customFormat="1" ht="19.5" x14ac:dyDescent="0.25">
      <c r="B4" s="2"/>
      <c r="D4" s="2"/>
      <c r="F4" s="2"/>
      <c r="H4" s="2"/>
      <c r="J4" s="3"/>
      <c r="L4" s="40"/>
      <c r="N4" s="3"/>
    </row>
    <row r="5" spans="1:21" s="1" customFormat="1" ht="97.5" x14ac:dyDescent="0.25">
      <c r="B5" s="2" t="s">
        <v>96</v>
      </c>
      <c r="D5" s="83" t="s">
        <v>97</v>
      </c>
      <c r="E5" s="45"/>
      <c r="F5" s="83" t="s">
        <v>98</v>
      </c>
      <c r="G5" s="45"/>
      <c r="H5" s="83" t="s">
        <v>99</v>
      </c>
      <c r="I5" s="53"/>
      <c r="J5" s="46" t="s">
        <v>100</v>
      </c>
      <c r="K5" s="28"/>
      <c r="L5" s="46" t="s">
        <v>101</v>
      </c>
      <c r="M5" s="28"/>
      <c r="N5" s="29" t="s">
        <v>102</v>
      </c>
      <c r="O5" s="28"/>
      <c r="P5" s="29" t="s">
        <v>103</v>
      </c>
      <c r="Q5" s="28"/>
      <c r="R5" s="29" t="s">
        <v>104</v>
      </c>
      <c r="S5" s="28"/>
      <c r="T5" s="29" t="s">
        <v>105</v>
      </c>
      <c r="U5" s="28"/>
    </row>
    <row r="6" spans="1:21" s="1" customFormat="1" ht="19.5" x14ac:dyDescent="0.25">
      <c r="B6" s="2"/>
      <c r="D6" s="2"/>
      <c r="F6" s="2"/>
      <c r="H6" s="2"/>
      <c r="J6" s="3"/>
      <c r="L6" s="38"/>
      <c r="N6" s="3"/>
      <c r="P6" s="3"/>
      <c r="R6" s="3"/>
      <c r="T6" s="3"/>
    </row>
    <row r="7" spans="1:21" s="30" customFormat="1" ht="47.25" x14ac:dyDescent="0.25">
      <c r="A7" s="42" t="s">
        <v>120</v>
      </c>
      <c r="B7" s="254" t="s">
        <v>224</v>
      </c>
      <c r="D7" s="5" t="s">
        <v>62</v>
      </c>
      <c r="F7" s="43"/>
      <c r="H7" s="43"/>
      <c r="J7" s="328" t="s">
        <v>749</v>
      </c>
      <c r="L7" s="6"/>
    </row>
    <row r="8" spans="1:21" s="1" customFormat="1" ht="19.5" x14ac:dyDescent="0.25">
      <c r="B8" s="2"/>
      <c r="D8" s="2"/>
      <c r="F8" s="2"/>
      <c r="H8" s="2"/>
      <c r="J8" s="3"/>
      <c r="L8" s="38"/>
      <c r="N8" s="3"/>
      <c r="P8" s="3"/>
      <c r="R8" s="3"/>
      <c r="T8" s="3"/>
    </row>
    <row r="9" spans="1:21" s="4" customFormat="1" ht="15.75" x14ac:dyDescent="0.25">
      <c r="A9" s="13"/>
      <c r="B9" s="26" t="s">
        <v>209</v>
      </c>
      <c r="C9" s="7"/>
      <c r="D9" s="17"/>
      <c r="E9" s="7"/>
      <c r="F9" s="17"/>
      <c r="G9" s="19"/>
      <c r="H9" s="17"/>
      <c r="I9" s="19"/>
      <c r="J9" s="35"/>
      <c r="K9" s="20"/>
      <c r="L9" s="40"/>
      <c r="M9" s="20"/>
      <c r="N9" s="35"/>
      <c r="O9" s="20"/>
      <c r="P9" s="35"/>
      <c r="Q9" s="20"/>
      <c r="R9" s="35"/>
      <c r="S9" s="20"/>
      <c r="T9" s="35"/>
      <c r="U9" s="20"/>
    </row>
    <row r="10" spans="1:21" s="4" customFormat="1" ht="257.25" customHeight="1" x14ac:dyDescent="0.25">
      <c r="A10" s="13"/>
      <c r="B10" s="22" t="s">
        <v>225</v>
      </c>
      <c r="C10" s="7"/>
      <c r="D10" s="10" t="s">
        <v>686</v>
      </c>
      <c r="E10" s="7"/>
      <c r="F10" s="316" t="s">
        <v>557</v>
      </c>
      <c r="G10" s="1"/>
      <c r="H10" s="312" t="s">
        <v>814</v>
      </c>
      <c r="I10" s="1"/>
      <c r="J10" s="327" t="s">
        <v>869</v>
      </c>
      <c r="K10" s="1"/>
      <c r="L10" s="6"/>
      <c r="M10" s="1"/>
      <c r="N10" s="36"/>
      <c r="O10" s="1"/>
      <c r="P10" s="36"/>
      <c r="Q10" s="1"/>
      <c r="R10" s="36"/>
      <c r="S10" s="1"/>
      <c r="T10" s="36"/>
      <c r="U10" s="1"/>
    </row>
    <row r="11" spans="1:21" s="4" customFormat="1" ht="218.25" customHeight="1" x14ac:dyDescent="0.25">
      <c r="A11" s="14"/>
      <c r="B11" s="23" t="s">
        <v>226</v>
      </c>
      <c r="C11" s="9"/>
      <c r="D11" s="10" t="s">
        <v>686</v>
      </c>
      <c r="E11" s="9"/>
      <c r="F11" s="316" t="s">
        <v>557</v>
      </c>
      <c r="G11" s="33"/>
      <c r="H11" s="312" t="s">
        <v>814</v>
      </c>
      <c r="I11" s="364"/>
      <c r="J11" s="327" t="s">
        <v>870</v>
      </c>
      <c r="K11" s="30"/>
      <c r="L11" s="6"/>
      <c r="M11" s="30"/>
      <c r="N11" s="36"/>
      <c r="O11" s="30"/>
      <c r="P11" s="36"/>
      <c r="Q11" s="30"/>
      <c r="R11" s="36"/>
      <c r="S11" s="30"/>
      <c r="T11" s="36"/>
      <c r="U11" s="30"/>
    </row>
    <row r="12" spans="1:21" s="4" customFormat="1" ht="31.5" x14ac:dyDescent="0.25">
      <c r="A12" s="14"/>
      <c r="B12" s="24" t="s">
        <v>212</v>
      </c>
      <c r="C12" s="9"/>
      <c r="D12" s="326">
        <v>30554.5</v>
      </c>
      <c r="E12" s="9"/>
      <c r="F12" s="10" t="s">
        <v>219</v>
      </c>
      <c r="G12" s="1"/>
      <c r="H12" s="87" t="s">
        <v>110</v>
      </c>
      <c r="I12" s="1"/>
      <c r="J12" s="327" t="s">
        <v>572</v>
      </c>
      <c r="K12" s="1"/>
      <c r="L12" s="6"/>
      <c r="M12" s="1"/>
      <c r="N12" s="36"/>
      <c r="O12" s="1"/>
      <c r="P12" s="36"/>
      <c r="Q12" s="1"/>
      <c r="R12" s="36"/>
      <c r="S12" s="1"/>
      <c r="T12" s="36"/>
      <c r="U12" s="1"/>
    </row>
    <row r="13" spans="1:21" s="4" customFormat="1" ht="31.5" x14ac:dyDescent="0.25">
      <c r="A13" s="14"/>
      <c r="B13" s="25" t="str">
        <f>LEFT(B12,SEARCH(",",B12))&amp;" value"</f>
        <v>Crude oil (2709), value</v>
      </c>
      <c r="C13" s="9"/>
      <c r="D13" s="326">
        <v>6891000</v>
      </c>
      <c r="E13" s="9"/>
      <c r="F13" s="10" t="s">
        <v>541</v>
      </c>
      <c r="G13" s="19"/>
      <c r="H13" s="87" t="s">
        <v>110</v>
      </c>
      <c r="I13" s="19"/>
      <c r="J13" s="6"/>
      <c r="K13" s="20"/>
      <c r="L13" s="6"/>
      <c r="M13" s="20"/>
      <c r="N13" s="36"/>
      <c r="O13" s="20"/>
      <c r="P13" s="36"/>
      <c r="Q13" s="20"/>
      <c r="R13" s="36"/>
      <c r="S13" s="20"/>
      <c r="T13" s="36"/>
      <c r="U13" s="20"/>
    </row>
    <row r="14" spans="1:21" s="4" customFormat="1" ht="31.5" x14ac:dyDescent="0.25">
      <c r="A14" s="14"/>
      <c r="B14" s="24" t="s">
        <v>215</v>
      </c>
      <c r="C14" s="9"/>
      <c r="D14" s="326">
        <v>47460499.200000003</v>
      </c>
      <c r="E14" s="9"/>
      <c r="F14" s="10" t="s">
        <v>219</v>
      </c>
      <c r="G14" s="21"/>
      <c r="H14" s="87" t="s">
        <v>110</v>
      </c>
      <c r="I14" s="21"/>
      <c r="J14" s="327" t="s">
        <v>573</v>
      </c>
      <c r="K14" s="20"/>
      <c r="L14" s="6"/>
      <c r="M14" s="20"/>
      <c r="N14" s="36"/>
      <c r="O14" s="20"/>
      <c r="P14" s="36"/>
      <c r="Q14" s="20"/>
      <c r="R14" s="36"/>
      <c r="S14" s="20"/>
      <c r="T14" s="36"/>
      <c r="U14" s="20"/>
    </row>
    <row r="15" spans="1:21" s="4" customFormat="1" ht="31.5" x14ac:dyDescent="0.25">
      <c r="A15" s="14"/>
      <c r="B15" s="25" t="str">
        <f>LEFT(B14,SEARCH(",",B14))&amp;" value"</f>
        <v>Natural gas (2711), value</v>
      </c>
      <c r="C15" s="9"/>
      <c r="D15" s="326">
        <v>8425648000</v>
      </c>
      <c r="E15" s="9"/>
      <c r="F15" s="10" t="s">
        <v>541</v>
      </c>
      <c r="G15" s="21"/>
      <c r="H15" s="87" t="s">
        <v>110</v>
      </c>
      <c r="I15" s="21"/>
      <c r="J15" s="6"/>
      <c r="K15" s="20"/>
      <c r="L15" s="6"/>
      <c r="M15" s="20"/>
      <c r="N15" s="36"/>
      <c r="O15" s="20"/>
      <c r="P15" s="36"/>
      <c r="Q15" s="20"/>
      <c r="R15" s="36"/>
      <c r="S15" s="20"/>
      <c r="T15" s="36"/>
      <c r="U15" s="20"/>
    </row>
    <row r="16" spans="1:21" s="4" customFormat="1" ht="31.5" x14ac:dyDescent="0.3">
      <c r="A16" s="14"/>
      <c r="B16" s="24" t="s">
        <v>218</v>
      </c>
      <c r="C16" s="9"/>
      <c r="D16" s="326">
        <v>591313.80000000005</v>
      </c>
      <c r="E16" s="9"/>
      <c r="F16" s="10" t="s">
        <v>217</v>
      </c>
      <c r="G16" s="225"/>
      <c r="H16" s="87" t="s">
        <v>110</v>
      </c>
      <c r="I16" s="225"/>
      <c r="J16" s="327" t="s">
        <v>574</v>
      </c>
      <c r="K16" s="225"/>
      <c r="L16" s="6"/>
      <c r="M16" s="225"/>
      <c r="N16" s="36"/>
      <c r="O16" s="225"/>
      <c r="P16" s="36"/>
      <c r="Q16" s="225"/>
      <c r="R16" s="36"/>
      <c r="S16" s="225"/>
      <c r="T16" s="36"/>
      <c r="U16" s="225"/>
    </row>
    <row r="17" spans="1:21" s="4" customFormat="1" ht="31.5" x14ac:dyDescent="0.3">
      <c r="A17" s="14"/>
      <c r="B17" s="325" t="str">
        <f>LEFT(B16,SEARCH(",",B16))&amp;" value"</f>
        <v>Coal (2701), value</v>
      </c>
      <c r="C17" s="9"/>
      <c r="D17" s="326">
        <v>60077000</v>
      </c>
      <c r="E17" s="9"/>
      <c r="F17" s="10" t="s">
        <v>541</v>
      </c>
      <c r="G17" s="225"/>
      <c r="H17" s="87" t="s">
        <v>110</v>
      </c>
      <c r="I17" s="225"/>
      <c r="J17" s="6"/>
      <c r="K17" s="225"/>
      <c r="L17" s="6"/>
      <c r="M17" s="225"/>
      <c r="N17" s="36"/>
      <c r="O17" s="225"/>
      <c r="P17" s="36"/>
      <c r="Q17" s="225"/>
      <c r="R17" s="36"/>
      <c r="S17" s="225"/>
      <c r="T17" s="36"/>
      <c r="U17" s="225"/>
    </row>
    <row r="18" spans="1:21" s="4" customFormat="1" ht="31.5" x14ac:dyDescent="0.3">
      <c r="A18" s="14"/>
      <c r="B18" s="24" t="s">
        <v>547</v>
      </c>
      <c r="C18" s="9"/>
      <c r="D18" s="326">
        <v>986276.7</v>
      </c>
      <c r="E18" s="9"/>
      <c r="F18" s="10" t="s">
        <v>219</v>
      </c>
      <c r="G18" s="225"/>
      <c r="H18" s="87" t="s">
        <v>110</v>
      </c>
      <c r="I18" s="225"/>
      <c r="J18" s="327" t="s">
        <v>575</v>
      </c>
      <c r="K18" s="225"/>
      <c r="L18" s="6"/>
      <c r="M18" s="225"/>
      <c r="N18" s="36"/>
      <c r="O18" s="225"/>
      <c r="P18" s="36"/>
      <c r="Q18" s="225"/>
      <c r="R18" s="36"/>
      <c r="S18" s="225"/>
      <c r="T18" s="36"/>
      <c r="U18" s="225"/>
    </row>
    <row r="19" spans="1:21" s="4" customFormat="1" ht="31.5" x14ac:dyDescent="0.3">
      <c r="A19" s="14"/>
      <c r="B19" s="325" t="str">
        <f>LEFT(B18,SEARCH(",",B18))&amp;" value"</f>
        <v>Lignite (2702), value</v>
      </c>
      <c r="C19" s="9"/>
      <c r="D19" s="326">
        <v>90027000</v>
      </c>
      <c r="E19" s="9"/>
      <c r="F19" s="10" t="s">
        <v>541</v>
      </c>
      <c r="G19" s="225"/>
      <c r="H19" s="87" t="s">
        <v>110</v>
      </c>
      <c r="I19" s="225"/>
      <c r="J19" s="6"/>
      <c r="K19" s="225"/>
      <c r="L19" s="6"/>
      <c r="M19" s="225"/>
      <c r="N19" s="36"/>
      <c r="O19" s="225"/>
      <c r="P19" s="36"/>
      <c r="Q19" s="225"/>
      <c r="R19" s="36"/>
      <c r="S19" s="225"/>
      <c r="T19" s="36"/>
      <c r="U19" s="225"/>
    </row>
    <row r="20" spans="1:21" s="4" customFormat="1" ht="31.5" x14ac:dyDescent="0.3">
      <c r="A20" s="14"/>
      <c r="B20" s="24" t="s">
        <v>548</v>
      </c>
      <c r="C20" s="9"/>
      <c r="D20" s="326">
        <v>3368662.2</v>
      </c>
      <c r="E20" s="9"/>
      <c r="F20" s="10" t="s">
        <v>219</v>
      </c>
      <c r="G20" s="225"/>
      <c r="H20" s="87" t="s">
        <v>110</v>
      </c>
      <c r="I20" s="225"/>
      <c r="J20" s="327" t="s">
        <v>576</v>
      </c>
      <c r="K20" s="225"/>
      <c r="L20" s="6"/>
      <c r="M20" s="225"/>
      <c r="N20" s="36"/>
      <c r="O20" s="225"/>
      <c r="P20" s="36"/>
      <c r="Q20" s="225"/>
      <c r="R20" s="36"/>
      <c r="S20" s="225"/>
      <c r="T20" s="36"/>
      <c r="U20" s="225"/>
    </row>
    <row r="21" spans="1:21" s="4" customFormat="1" ht="31.5" x14ac:dyDescent="0.3">
      <c r="A21" s="14"/>
      <c r="B21" s="325" t="str">
        <f>LEFT(B20,SEARCH(",",B20))&amp;" value"</f>
        <v>Salt and pure sodium chloride (2501), value</v>
      </c>
      <c r="C21" s="9"/>
      <c r="D21" s="326">
        <v>216413000</v>
      </c>
      <c r="E21" s="9"/>
      <c r="F21" s="10" t="s">
        <v>541</v>
      </c>
      <c r="G21" s="225"/>
      <c r="H21" s="87" t="s">
        <v>110</v>
      </c>
      <c r="I21" s="225"/>
      <c r="J21" s="6"/>
      <c r="K21" s="225"/>
      <c r="L21" s="6"/>
      <c r="M21" s="225"/>
      <c r="N21" s="36"/>
      <c r="O21" s="225"/>
      <c r="P21" s="36"/>
      <c r="Q21" s="225"/>
      <c r="R21" s="36"/>
      <c r="S21" s="225"/>
      <c r="T21" s="36"/>
      <c r="U21" s="225"/>
    </row>
    <row r="22" spans="1:21" s="4" customFormat="1" ht="47.25" x14ac:dyDescent="0.3">
      <c r="A22" s="14"/>
      <c r="B22" s="24" t="s">
        <v>550</v>
      </c>
      <c r="C22" s="9"/>
      <c r="D22" s="326">
        <v>916986.2</v>
      </c>
      <c r="E22" s="9"/>
      <c r="F22" s="10" t="s">
        <v>219</v>
      </c>
      <c r="G22" s="225"/>
      <c r="H22" s="87" t="s">
        <v>110</v>
      </c>
      <c r="I22" s="225"/>
      <c r="J22" s="327" t="s">
        <v>577</v>
      </c>
      <c r="K22" s="225"/>
      <c r="L22" s="6"/>
      <c r="M22" s="225"/>
      <c r="N22" s="36"/>
      <c r="O22" s="225"/>
      <c r="P22" s="36"/>
      <c r="Q22" s="225"/>
      <c r="R22" s="36"/>
      <c r="S22" s="225"/>
      <c r="T22" s="36"/>
      <c r="U22" s="225"/>
    </row>
    <row r="23" spans="1:21" s="4" customFormat="1" ht="31.5" x14ac:dyDescent="0.3">
      <c r="A23" s="14"/>
      <c r="B23" s="325" t="str">
        <f>LEFT(B22,SEARCH(",",B22))&amp;" value"</f>
        <v>Kaolin (2507), value</v>
      </c>
      <c r="C23" s="9"/>
      <c r="D23" s="326">
        <v>56952000</v>
      </c>
      <c r="E23" s="9"/>
      <c r="F23" s="10" t="s">
        <v>541</v>
      </c>
      <c r="G23" s="225"/>
      <c r="H23" s="87" t="s">
        <v>110</v>
      </c>
      <c r="I23" s="225"/>
      <c r="J23" s="6"/>
      <c r="K23" s="225"/>
      <c r="L23" s="6"/>
      <c r="M23" s="225"/>
      <c r="N23" s="36"/>
      <c r="O23" s="225"/>
      <c r="P23" s="36"/>
      <c r="Q23" s="225"/>
      <c r="R23" s="36"/>
      <c r="S23" s="225"/>
      <c r="T23" s="36"/>
      <c r="U23" s="225"/>
    </row>
    <row r="24" spans="1:21" s="4" customFormat="1" ht="47.25" x14ac:dyDescent="0.3">
      <c r="A24" s="14"/>
      <c r="B24" s="24" t="s">
        <v>551</v>
      </c>
      <c r="C24" s="9"/>
      <c r="D24" s="326">
        <v>396718.7</v>
      </c>
      <c r="E24" s="9"/>
      <c r="F24" s="10" t="s">
        <v>219</v>
      </c>
      <c r="G24" s="225"/>
      <c r="H24" s="87" t="s">
        <v>110</v>
      </c>
      <c r="I24" s="225"/>
      <c r="J24" s="327" t="s">
        <v>578</v>
      </c>
      <c r="K24" s="225"/>
      <c r="L24" s="6"/>
      <c r="M24" s="225"/>
      <c r="N24" s="36"/>
      <c r="O24" s="225"/>
      <c r="P24" s="36"/>
      <c r="Q24" s="225"/>
      <c r="R24" s="36"/>
      <c r="S24" s="225"/>
      <c r="T24" s="36"/>
      <c r="U24" s="225"/>
    </row>
    <row r="25" spans="1:21" s="4" customFormat="1" ht="31.5" x14ac:dyDescent="0.3">
      <c r="A25" s="14"/>
      <c r="B25" s="325" t="str">
        <f>LEFT(B24,SEARCH(",",B24))&amp;" value"</f>
        <v>Quartz (2506), value</v>
      </c>
      <c r="C25" s="9"/>
      <c r="D25" s="326">
        <v>8048000</v>
      </c>
      <c r="E25" s="9"/>
      <c r="F25" s="10" t="s">
        <v>541</v>
      </c>
      <c r="G25" s="225"/>
      <c r="H25" s="87" t="s">
        <v>110</v>
      </c>
      <c r="I25" s="225"/>
      <c r="J25" s="6"/>
      <c r="K25" s="225"/>
      <c r="L25" s="6"/>
      <c r="M25" s="225"/>
      <c r="N25" s="36"/>
      <c r="O25" s="225"/>
      <c r="P25" s="36"/>
      <c r="Q25" s="225"/>
      <c r="R25" s="36"/>
      <c r="S25" s="225"/>
      <c r="T25" s="36"/>
      <c r="U25" s="225"/>
    </row>
    <row r="26" spans="1:21" s="4" customFormat="1" ht="31.5" x14ac:dyDescent="0.3">
      <c r="A26" s="14"/>
      <c r="B26" s="24" t="s">
        <v>552</v>
      </c>
      <c r="C26" s="9"/>
      <c r="D26" s="326">
        <v>8168148.7999999998</v>
      </c>
      <c r="E26" s="9"/>
      <c r="F26" s="10" t="s">
        <v>219</v>
      </c>
      <c r="G26" s="225"/>
      <c r="H26" s="87" t="s">
        <v>110</v>
      </c>
      <c r="I26" s="225"/>
      <c r="J26" s="327" t="s">
        <v>579</v>
      </c>
      <c r="K26" s="225"/>
      <c r="L26" s="6"/>
      <c r="M26" s="225"/>
      <c r="N26" s="36"/>
      <c r="O26" s="225"/>
      <c r="P26" s="36"/>
      <c r="Q26" s="225"/>
      <c r="R26" s="36"/>
      <c r="S26" s="225"/>
      <c r="T26" s="36"/>
      <c r="U26" s="225"/>
    </row>
    <row r="27" spans="1:21" s="4" customFormat="1" ht="31.5" x14ac:dyDescent="0.3">
      <c r="A27" s="15"/>
      <c r="B27" s="325" t="str">
        <f>LEFT(B26,SEARCH(",",B26))&amp;" value"</f>
        <v>Natural sands (2505), value</v>
      </c>
      <c r="C27" s="11"/>
      <c r="D27" s="326">
        <v>136070000</v>
      </c>
      <c r="E27" s="11"/>
      <c r="F27" s="12" t="s">
        <v>541</v>
      </c>
      <c r="G27" s="225"/>
      <c r="H27" s="87" t="s">
        <v>110</v>
      </c>
      <c r="I27" s="225"/>
      <c r="J27" s="6"/>
      <c r="K27" s="225"/>
      <c r="L27" s="6"/>
      <c r="M27" s="225"/>
      <c r="N27" s="36"/>
      <c r="O27" s="225"/>
      <c r="P27" s="36"/>
      <c r="Q27" s="225"/>
      <c r="R27" s="36"/>
      <c r="S27" s="225"/>
      <c r="T27" s="36"/>
      <c r="U27" s="225"/>
    </row>
  </sheetData>
  <dataValidations count="2">
    <dataValidation type="whole" showInputMessage="1" showErrorMessage="1" sqref="B17 B19 B21 B23 B25 B27" xr:uid="{00000000-0002-0000-0A00-000000000000}">
      <formula1>999999</formula1>
      <formula2>99999999</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24:D27 D14:D17 D12" xr:uid="{00000000-0002-0000-0A00-000001000000}">
      <formula1>0</formula1>
    </dataValidation>
  </dataValidations>
  <hyperlinks>
    <hyperlink ref="B9" r:id="rId1" xr:uid="{00000000-0004-0000-0A00-000000000000}"/>
    <hyperlink ref="F11" r:id="rId2" xr:uid="{00000000-0004-0000-0A00-000001000000}"/>
    <hyperlink ref="F10" r:id="rId3" xr:uid="{00000000-0004-0000-0A00-000002000000}"/>
  </hyperlink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20"/>
  <sheetViews>
    <sheetView topLeftCell="B4" zoomScale="70" zoomScaleNormal="70" zoomScalePageLayoutView="125" workbookViewId="0">
      <selection activeCell="J23" sqref="J23:J24"/>
    </sheetView>
  </sheetViews>
  <sheetFormatPr baseColWidth="10" defaultColWidth="10.5" defaultRowHeight="16.5" x14ac:dyDescent="0.3"/>
  <cols>
    <col min="1" max="1" width="15.5" style="225" customWidth="1"/>
    <col min="2" max="2" width="71.5" style="225" customWidth="1"/>
    <col min="3" max="3" width="3" style="225" customWidth="1"/>
    <col min="4" max="4" width="23" style="225" customWidth="1"/>
    <col min="5" max="5" width="3" style="225" customWidth="1"/>
    <col min="6" max="6" width="26" style="225" customWidth="1"/>
    <col min="7" max="7" width="3" style="225" customWidth="1"/>
    <col min="8" max="8" width="26" style="225" customWidth="1"/>
    <col min="9" max="9" width="3" style="225" customWidth="1"/>
    <col min="10" max="10" width="80.37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227</v>
      </c>
    </row>
    <row r="3" spans="1:21" s="40" customFormat="1" ht="141.75" x14ac:dyDescent="0.25">
      <c r="A3" s="259" t="s">
        <v>228</v>
      </c>
      <c r="B3" s="57" t="s">
        <v>229</v>
      </c>
      <c r="D3" s="10" t="s">
        <v>894</v>
      </c>
      <c r="F3" s="58"/>
      <c r="H3" s="58"/>
      <c r="J3" s="318" t="s">
        <v>867</v>
      </c>
      <c r="L3" s="318" t="s">
        <v>692</v>
      </c>
      <c r="N3" s="39"/>
      <c r="P3" s="39"/>
      <c r="R3" s="39"/>
      <c r="T3" s="39"/>
    </row>
    <row r="4" spans="1:21" s="38" customFormat="1" ht="19.5" x14ac:dyDescent="0.25">
      <c r="A4" s="56"/>
      <c r="B4" s="47"/>
      <c r="D4" s="47"/>
      <c r="F4" s="47"/>
      <c r="H4" s="47"/>
      <c r="J4" s="48"/>
      <c r="L4" s="40"/>
      <c r="N4" s="48"/>
    </row>
    <row r="5" spans="1:21" s="53" customFormat="1" ht="74.25" customHeight="1"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row>
    <row r="6" spans="1:21" s="38" customFormat="1" ht="19.5" x14ac:dyDescent="0.25">
      <c r="A6" s="56"/>
      <c r="B6" s="47"/>
      <c r="D6" s="47"/>
      <c r="F6" s="47"/>
      <c r="H6" s="47"/>
      <c r="J6" s="48"/>
      <c r="N6" s="48"/>
      <c r="P6" s="48"/>
      <c r="R6" s="48"/>
      <c r="T6" s="48"/>
    </row>
    <row r="7" spans="1:21" s="9" customFormat="1" ht="173.25" x14ac:dyDescent="0.25">
      <c r="A7" s="14"/>
      <c r="B7" s="23" t="s">
        <v>230</v>
      </c>
      <c r="D7" s="10" t="s">
        <v>679</v>
      </c>
      <c r="F7" s="87" t="s">
        <v>64</v>
      </c>
      <c r="G7" s="38"/>
      <c r="H7" s="312" t="s">
        <v>815</v>
      </c>
      <c r="I7" s="38"/>
      <c r="J7" s="318" t="s">
        <v>822</v>
      </c>
      <c r="K7" s="38"/>
      <c r="L7" s="49"/>
      <c r="M7" s="38"/>
      <c r="N7" s="39"/>
      <c r="O7" s="40"/>
      <c r="P7" s="39"/>
      <c r="Q7" s="40"/>
      <c r="R7" s="39"/>
      <c r="S7" s="40"/>
      <c r="T7" s="39"/>
      <c r="U7" s="38"/>
    </row>
    <row r="8" spans="1:21" s="9" customFormat="1" ht="94.5" x14ac:dyDescent="0.25">
      <c r="A8" s="14"/>
      <c r="B8" s="54" t="s">
        <v>231</v>
      </c>
      <c r="D8" s="10" t="s">
        <v>546</v>
      </c>
      <c r="F8" s="87" t="s">
        <v>64</v>
      </c>
      <c r="G8" s="40"/>
      <c r="H8" s="312" t="s">
        <v>816</v>
      </c>
      <c r="I8" s="40"/>
      <c r="J8" s="49"/>
      <c r="K8" s="40"/>
      <c r="L8" s="49"/>
      <c r="M8" s="40"/>
      <c r="N8" s="39"/>
      <c r="O8" s="40"/>
      <c r="P8" s="39"/>
      <c r="Q8" s="40"/>
      <c r="R8" s="39"/>
      <c r="S8" s="40"/>
      <c r="T8" s="39"/>
      <c r="U8" s="40"/>
    </row>
    <row r="9" spans="1:21" s="9" customFormat="1" ht="74.25" customHeight="1" x14ac:dyDescent="0.25">
      <c r="A9" s="14"/>
      <c r="B9" s="54" t="s">
        <v>232</v>
      </c>
      <c r="D9" s="10" t="s">
        <v>546</v>
      </c>
      <c r="F9" s="87" t="s">
        <v>64</v>
      </c>
      <c r="G9" s="40"/>
      <c r="H9" s="312" t="s">
        <v>817</v>
      </c>
      <c r="I9" s="40"/>
      <c r="J9" s="318" t="s">
        <v>745</v>
      </c>
      <c r="K9" s="40"/>
      <c r="L9" s="49"/>
      <c r="M9" s="40"/>
      <c r="N9" s="39"/>
      <c r="O9" s="40"/>
      <c r="P9" s="39"/>
      <c r="Q9" s="40"/>
      <c r="R9" s="39"/>
      <c r="S9" s="40"/>
      <c r="T9" s="39"/>
      <c r="U9" s="40"/>
    </row>
    <row r="10" spans="1:21" s="9" customFormat="1" ht="94.5" x14ac:dyDescent="0.25">
      <c r="A10" s="14"/>
      <c r="B10" s="54" t="s">
        <v>233</v>
      </c>
      <c r="D10" s="10" t="s">
        <v>546</v>
      </c>
      <c r="F10" s="87" t="s">
        <v>64</v>
      </c>
      <c r="G10" s="40"/>
      <c r="H10" s="312" t="s">
        <v>816</v>
      </c>
      <c r="I10" s="40"/>
      <c r="J10" s="49"/>
      <c r="K10" s="40"/>
      <c r="L10" s="49"/>
      <c r="M10" s="40"/>
      <c r="N10" s="39"/>
      <c r="O10" s="40"/>
      <c r="P10" s="39"/>
      <c r="Q10" s="40"/>
      <c r="R10" s="39"/>
      <c r="S10" s="40"/>
      <c r="T10" s="39"/>
      <c r="U10" s="40"/>
    </row>
    <row r="11" spans="1:21" s="9" customFormat="1" ht="61.7" customHeight="1" x14ac:dyDescent="0.25">
      <c r="A11" s="14"/>
      <c r="B11" s="54" t="s">
        <v>234</v>
      </c>
      <c r="D11" s="10" t="s">
        <v>546</v>
      </c>
      <c r="F11" s="87" t="s">
        <v>64</v>
      </c>
      <c r="G11" s="40"/>
      <c r="H11" s="312" t="s">
        <v>817</v>
      </c>
      <c r="I11" s="40"/>
      <c r="J11" s="49"/>
      <c r="K11" s="40"/>
      <c r="L11" s="49"/>
      <c r="M11" s="40"/>
      <c r="N11" s="39"/>
      <c r="O11" s="40"/>
      <c r="P11" s="39"/>
      <c r="Q11" s="40"/>
      <c r="R11" s="39"/>
      <c r="S11" s="40"/>
      <c r="T11" s="39"/>
      <c r="U11" s="40"/>
    </row>
    <row r="12" spans="1:21" s="9" customFormat="1" ht="94.5" x14ac:dyDescent="0.25">
      <c r="A12" s="14"/>
      <c r="B12" s="54" t="s">
        <v>235</v>
      </c>
      <c r="D12" s="10" t="s">
        <v>546</v>
      </c>
      <c r="F12" s="87" t="s">
        <v>64</v>
      </c>
      <c r="G12" s="40"/>
      <c r="H12" s="312" t="s">
        <v>818</v>
      </c>
      <c r="I12" s="40"/>
      <c r="J12" s="49"/>
      <c r="K12" s="40"/>
      <c r="L12" s="49"/>
      <c r="M12" s="40"/>
      <c r="N12" s="39"/>
      <c r="O12" s="40"/>
      <c r="P12" s="39"/>
      <c r="Q12" s="40"/>
      <c r="R12" s="39"/>
      <c r="S12" s="40"/>
      <c r="T12" s="39"/>
      <c r="U12" s="40"/>
    </row>
    <row r="13" spans="1:21" s="9" customFormat="1" ht="94.5" x14ac:dyDescent="0.25">
      <c r="A13" s="14"/>
      <c r="B13" s="54" t="s">
        <v>236</v>
      </c>
      <c r="D13" s="10" t="s">
        <v>546</v>
      </c>
      <c r="F13" s="87" t="s">
        <v>64</v>
      </c>
      <c r="G13" s="40"/>
      <c r="H13" s="312" t="s">
        <v>819</v>
      </c>
      <c r="I13" s="40"/>
      <c r="J13" s="49"/>
      <c r="K13" s="40"/>
      <c r="L13" s="49"/>
      <c r="M13" s="40"/>
      <c r="N13" s="39"/>
      <c r="O13" s="40"/>
      <c r="P13" s="39"/>
      <c r="Q13" s="40"/>
      <c r="R13" s="39"/>
      <c r="S13" s="40"/>
      <c r="T13" s="39"/>
      <c r="U13" s="40"/>
    </row>
    <row r="14" spans="1:21" s="9" customFormat="1" ht="110.25" x14ac:dyDescent="0.25">
      <c r="A14" s="14"/>
      <c r="B14" s="54" t="s">
        <v>237</v>
      </c>
      <c r="D14" s="10" t="s">
        <v>546</v>
      </c>
      <c r="F14" s="87" t="s">
        <v>64</v>
      </c>
      <c r="G14" s="40"/>
      <c r="H14" s="312" t="s">
        <v>820</v>
      </c>
      <c r="I14" s="40"/>
      <c r="J14" s="49"/>
      <c r="K14" s="40"/>
      <c r="L14" s="49"/>
      <c r="M14" s="40"/>
      <c r="N14" s="39"/>
      <c r="O14" s="40"/>
      <c r="P14" s="39"/>
      <c r="Q14" s="40"/>
      <c r="R14" s="39"/>
      <c r="S14" s="40"/>
      <c r="T14" s="39"/>
      <c r="U14" s="40"/>
    </row>
    <row r="15" spans="1:21" s="9" customFormat="1" ht="63" x14ac:dyDescent="0.25">
      <c r="A15" s="14"/>
      <c r="B15" s="54" t="s">
        <v>238</v>
      </c>
      <c r="D15" s="10" t="s">
        <v>546</v>
      </c>
      <c r="F15" s="87" t="s">
        <v>64</v>
      </c>
      <c r="G15" s="40"/>
      <c r="H15" s="312" t="s">
        <v>821</v>
      </c>
      <c r="I15" s="40"/>
      <c r="J15" s="49"/>
      <c r="K15" s="40"/>
      <c r="L15" s="49"/>
      <c r="M15" s="40"/>
      <c r="N15" s="39"/>
      <c r="O15" s="40"/>
      <c r="P15" s="39"/>
      <c r="Q15" s="40"/>
      <c r="R15" s="39"/>
      <c r="S15" s="40"/>
      <c r="T15" s="39"/>
      <c r="U15" s="40"/>
    </row>
    <row r="16" spans="1:21" s="9" customFormat="1" ht="78.75" x14ac:dyDescent="0.25">
      <c r="A16" s="14"/>
      <c r="B16" s="54" t="s">
        <v>239</v>
      </c>
      <c r="D16" s="10" t="s">
        <v>546</v>
      </c>
      <c r="F16" s="87" t="s">
        <v>64</v>
      </c>
      <c r="G16" s="40"/>
      <c r="H16" s="312" t="s">
        <v>823</v>
      </c>
      <c r="I16" s="40"/>
      <c r="J16" s="318" t="s">
        <v>746</v>
      </c>
      <c r="K16" s="40"/>
      <c r="L16" s="49"/>
      <c r="M16" s="40"/>
      <c r="N16" s="39"/>
      <c r="O16" s="40"/>
      <c r="P16" s="39"/>
      <c r="Q16" s="40"/>
      <c r="R16" s="39"/>
      <c r="S16" s="40"/>
      <c r="T16" s="39"/>
      <c r="U16" s="40"/>
    </row>
    <row r="17" spans="1:21" s="9" customFormat="1" ht="63" x14ac:dyDescent="0.25">
      <c r="A17" s="14"/>
      <c r="B17" s="54" t="s">
        <v>240</v>
      </c>
      <c r="D17" s="10" t="s">
        <v>285</v>
      </c>
      <c r="F17" s="87" t="s">
        <v>64</v>
      </c>
      <c r="G17" s="40"/>
      <c r="H17" s="312" t="s">
        <v>823</v>
      </c>
      <c r="I17" s="40"/>
      <c r="J17" s="318" t="s">
        <v>825</v>
      </c>
      <c r="K17" s="40"/>
      <c r="L17" s="49"/>
      <c r="M17" s="40"/>
      <c r="N17" s="39"/>
      <c r="O17" s="40"/>
      <c r="P17" s="39"/>
      <c r="Q17" s="40"/>
      <c r="R17" s="39"/>
      <c r="S17" s="40"/>
      <c r="T17" s="39"/>
      <c r="U17" s="40"/>
    </row>
    <row r="18" spans="1:21" s="9" customFormat="1" ht="19.5" x14ac:dyDescent="0.25">
      <c r="A18" s="14"/>
      <c r="B18" s="54" t="s">
        <v>241</v>
      </c>
      <c r="D18" s="10"/>
      <c r="F18" s="87" t="s">
        <v>64</v>
      </c>
      <c r="G18" s="40"/>
      <c r="H18" s="87"/>
      <c r="I18" s="40"/>
      <c r="J18" s="318" t="s">
        <v>747</v>
      </c>
      <c r="K18" s="40"/>
      <c r="L18" s="49" t="s">
        <v>699</v>
      </c>
      <c r="M18" s="40"/>
      <c r="N18" s="39"/>
      <c r="O18" s="40"/>
      <c r="P18" s="39"/>
      <c r="Q18" s="40"/>
      <c r="R18" s="39"/>
      <c r="S18" s="40"/>
      <c r="T18" s="39"/>
      <c r="U18" s="38"/>
    </row>
    <row r="19" spans="1:21" s="9" customFormat="1" ht="409.5" customHeight="1" x14ac:dyDescent="0.25">
      <c r="A19" s="14"/>
      <c r="B19" s="54" t="s">
        <v>242</v>
      </c>
      <c r="D19" s="10" t="s">
        <v>556</v>
      </c>
      <c r="F19" s="316" t="s">
        <v>580</v>
      </c>
      <c r="G19" s="40"/>
      <c r="H19" s="312" t="s">
        <v>824</v>
      </c>
      <c r="I19" s="40"/>
      <c r="J19" s="318" t="s">
        <v>871</v>
      </c>
      <c r="K19" s="40"/>
      <c r="L19" s="318" t="s">
        <v>700</v>
      </c>
      <c r="M19" s="40"/>
      <c r="N19" s="39"/>
      <c r="O19" s="40"/>
      <c r="P19" s="39"/>
      <c r="Q19" s="40"/>
      <c r="R19" s="39"/>
      <c r="S19" s="40"/>
      <c r="T19" s="39"/>
      <c r="U19" s="40"/>
    </row>
    <row r="20" spans="1:21" s="227" customFormat="1" x14ac:dyDescent="0.3">
      <c r="A20" s="226"/>
    </row>
  </sheetData>
  <hyperlinks>
    <hyperlink ref="F19" r:id="rId1" xr:uid="{00000000-0004-0000-0B00-000000000000}"/>
  </hyperlink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N114"/>
  <sheetViews>
    <sheetView showGridLines="0" zoomScale="70" zoomScaleNormal="70" zoomScalePageLayoutView="70" workbookViewId="0">
      <selection activeCell="G59" sqref="G59"/>
    </sheetView>
  </sheetViews>
  <sheetFormatPr baseColWidth="10" defaultColWidth="4" defaultRowHeight="24" customHeight="1" x14ac:dyDescent="0.25"/>
  <cols>
    <col min="1" max="1" width="4" style="4"/>
    <col min="2" max="2" width="48.5" style="4" customWidth="1"/>
    <col min="3" max="3" width="44.5" style="4" customWidth="1"/>
    <col min="4" max="4" width="38.875" style="4" customWidth="1"/>
    <col min="5" max="5" width="23" style="4" customWidth="1"/>
    <col min="6" max="10" width="26.5" style="4" customWidth="1"/>
    <col min="11" max="11" width="31.625" style="4" customWidth="1"/>
    <col min="12" max="33" width="4" style="4"/>
    <col min="34" max="34" width="12" style="4" bestFit="1" customWidth="1"/>
    <col min="35" max="16384" width="4" style="4"/>
  </cols>
  <sheetData>
    <row r="1" spans="1:14" ht="15.75" x14ac:dyDescent="0.25"/>
    <row r="2" spans="1:14" s="250" customFormat="1" ht="15.75" x14ac:dyDescent="0.25">
      <c r="A2" s="4"/>
      <c r="B2" s="405" t="s">
        <v>243</v>
      </c>
      <c r="C2" s="405"/>
      <c r="D2" s="405"/>
      <c r="E2" s="405"/>
      <c r="F2" s="405"/>
      <c r="G2" s="405"/>
      <c r="H2" s="405"/>
      <c r="I2" s="405"/>
      <c r="J2" s="405"/>
    </row>
    <row r="3" spans="1:14" x14ac:dyDescent="0.25">
      <c r="B3" s="383" t="s">
        <v>34</v>
      </c>
      <c r="C3" s="383"/>
      <c r="D3" s="383"/>
      <c r="E3" s="383"/>
      <c r="F3" s="383"/>
      <c r="G3" s="383"/>
      <c r="H3" s="383"/>
      <c r="I3" s="383"/>
      <c r="J3" s="383"/>
    </row>
    <row r="4" spans="1:14" ht="15.75" x14ac:dyDescent="0.25">
      <c r="B4" s="385" t="s">
        <v>244</v>
      </c>
      <c r="C4" s="385"/>
      <c r="D4" s="385"/>
      <c r="E4" s="385"/>
      <c r="F4" s="385"/>
      <c r="G4" s="385"/>
      <c r="H4" s="385"/>
      <c r="I4" s="385"/>
      <c r="J4" s="385"/>
    </row>
    <row r="5" spans="1:14" ht="15.75" x14ac:dyDescent="0.25">
      <c r="B5" s="385" t="s">
        <v>245</v>
      </c>
      <c r="C5" s="385"/>
      <c r="D5" s="385"/>
      <c r="E5" s="385"/>
      <c r="F5" s="385"/>
      <c r="G5" s="385"/>
      <c r="H5" s="385"/>
      <c r="I5" s="385"/>
      <c r="J5" s="385"/>
    </row>
    <row r="6" spans="1:14" ht="15.75" x14ac:dyDescent="0.25">
      <c r="B6" s="385" t="s">
        <v>246</v>
      </c>
      <c r="C6" s="385"/>
      <c r="D6" s="385"/>
      <c r="E6" s="385"/>
      <c r="F6" s="385"/>
      <c r="G6" s="385"/>
      <c r="H6" s="385"/>
      <c r="I6" s="385"/>
      <c r="J6" s="385"/>
    </row>
    <row r="7" spans="1:14" ht="15.75" customHeight="1" x14ac:dyDescent="0.25">
      <c r="B7" s="385" t="s">
        <v>247</v>
      </c>
      <c r="C7" s="385"/>
      <c r="D7" s="385"/>
      <c r="E7" s="385"/>
      <c r="F7" s="385"/>
      <c r="G7" s="385"/>
      <c r="H7" s="385"/>
      <c r="I7" s="385"/>
      <c r="J7" s="385"/>
    </row>
    <row r="8" spans="1:14" ht="15.75" x14ac:dyDescent="0.3">
      <c r="B8" s="406" t="s">
        <v>38</v>
      </c>
      <c r="C8" s="406"/>
      <c r="D8" s="406"/>
      <c r="E8" s="406"/>
      <c r="F8" s="406"/>
      <c r="G8" s="406"/>
      <c r="H8" s="406"/>
      <c r="I8" s="406"/>
      <c r="J8" s="406"/>
    </row>
    <row r="9" spans="1:14" ht="15.75" x14ac:dyDescent="0.25"/>
    <row r="10" spans="1:14" x14ac:dyDescent="0.25">
      <c r="B10" s="407" t="s">
        <v>248</v>
      </c>
      <c r="C10" s="407"/>
      <c r="D10" s="407"/>
      <c r="E10" s="407"/>
      <c r="F10" s="407"/>
      <c r="G10" s="407"/>
      <c r="H10" s="407"/>
      <c r="I10" s="407"/>
      <c r="J10" s="407"/>
    </row>
    <row r="11" spans="1:14" s="89" customFormat="1" ht="25.5" customHeight="1" x14ac:dyDescent="0.25">
      <c r="B11" s="408" t="s">
        <v>249</v>
      </c>
      <c r="C11" s="408"/>
      <c r="D11" s="408"/>
      <c r="E11" s="408"/>
      <c r="F11" s="408"/>
      <c r="G11" s="408"/>
      <c r="H11" s="408"/>
      <c r="I11" s="408"/>
      <c r="J11" s="408"/>
    </row>
    <row r="12" spans="1:14" s="90" customFormat="1" ht="15.75" x14ac:dyDescent="0.25">
      <c r="B12" s="409"/>
      <c r="C12" s="409"/>
      <c r="D12" s="409"/>
      <c r="E12" s="409"/>
      <c r="F12" s="409"/>
      <c r="G12" s="409"/>
      <c r="H12" s="409"/>
      <c r="I12" s="409"/>
      <c r="J12" s="409"/>
    </row>
    <row r="13" spans="1:14" s="90" customFormat="1" ht="19.5" x14ac:dyDescent="0.25">
      <c r="B13" s="404" t="s">
        <v>250</v>
      </c>
      <c r="C13" s="404"/>
      <c r="D13" s="404"/>
      <c r="E13" s="404"/>
      <c r="F13" s="404"/>
      <c r="G13" s="404"/>
      <c r="H13" s="404"/>
      <c r="I13" s="404"/>
      <c r="J13" s="404"/>
    </row>
    <row r="14" spans="1:14" s="90" customFormat="1" ht="15.75" x14ac:dyDescent="0.25">
      <c r="B14" s="91" t="s">
        <v>251</v>
      </c>
      <c r="C14" s="91" t="s">
        <v>252</v>
      </c>
      <c r="D14" s="4" t="s">
        <v>253</v>
      </c>
      <c r="E14" s="249" t="s">
        <v>254</v>
      </c>
      <c r="F14" s="249" t="s">
        <v>255</v>
      </c>
      <c r="G14" s="4" t="s">
        <v>256</v>
      </c>
      <c r="H14" s="370" t="s">
        <v>906</v>
      </c>
      <c r="I14" s="93"/>
    </row>
    <row r="15" spans="1:14" s="90" customFormat="1" ht="15.75" x14ac:dyDescent="0.25">
      <c r="B15" s="4" t="s">
        <v>581</v>
      </c>
      <c r="C15" s="4" t="s">
        <v>260</v>
      </c>
      <c r="D15" s="4"/>
      <c r="E15" s="4" t="s">
        <v>345</v>
      </c>
      <c r="F15" s="4" t="s">
        <v>62</v>
      </c>
      <c r="G15" s="352" t="e">
        <f>SUMIF([3]!Government_revenues_table[Government entity],[3]!Government_agencies[[#This Row],[Full name of agency]],[3]!Government_revenues_table[Revenue value])</f>
        <v>#REF!</v>
      </c>
      <c r="H15" s="369">
        <v>28754271.260000002</v>
      </c>
      <c r="I15" s="93"/>
    </row>
    <row r="16" spans="1:14" s="90" customFormat="1" ht="15.75" x14ac:dyDescent="0.25">
      <c r="B16" s="90" t="s">
        <v>582</v>
      </c>
      <c r="C16" s="4" t="s">
        <v>585</v>
      </c>
      <c r="D16" s="4"/>
      <c r="E16" s="4" t="s">
        <v>345</v>
      </c>
      <c r="F16" s="4" t="s">
        <v>62</v>
      </c>
      <c r="G16" s="94" t="e">
        <f>SUMIF([3]!Government_revenues_table[Government entity],[3]!Government_agencies[[#This Row],[Full name of agency]],[3]!Government_revenues_table[Revenue value])</f>
        <v>#REF!</v>
      </c>
      <c r="H16" s="369">
        <v>99297607.939999998</v>
      </c>
      <c r="I16" s="4"/>
      <c r="L16" s="92"/>
      <c r="M16" s="92"/>
      <c r="N16" s="92"/>
    </row>
    <row r="17" spans="2:14" s="90" customFormat="1" ht="15.75" x14ac:dyDescent="0.25">
      <c r="B17" s="90" t="s">
        <v>583</v>
      </c>
      <c r="C17" s="4" t="s">
        <v>260</v>
      </c>
      <c r="D17" s="4"/>
      <c r="E17" s="4" t="s">
        <v>345</v>
      </c>
      <c r="F17" s="4" t="s">
        <v>62</v>
      </c>
      <c r="G17" s="94" t="e">
        <f>SUMIF([3]!Government_revenues_table[Government entity],[3]!Government_agencies[[#This Row],[Full name of agency]],[3]!Government_revenues_table[Revenue value])</f>
        <v>#REF!</v>
      </c>
      <c r="H17" s="369">
        <v>45354798.170000002</v>
      </c>
      <c r="I17" s="4"/>
      <c r="L17" s="93"/>
      <c r="M17" s="93"/>
      <c r="N17" s="93"/>
    </row>
    <row r="18" spans="2:14" s="90" customFormat="1" ht="15.75" x14ac:dyDescent="0.3">
      <c r="B18" s="90" t="s">
        <v>584</v>
      </c>
      <c r="C18" s="4" t="s">
        <v>260</v>
      </c>
      <c r="D18" s="4"/>
      <c r="E18" s="4" t="s">
        <v>345</v>
      </c>
      <c r="F18" s="4" t="s">
        <v>62</v>
      </c>
      <c r="G18" s="94" t="e">
        <f>SUMIF([3]!Government_revenues_table[Government entity],[3]!Government_agencies[[#This Row],[Full name of agency]],[3]!Government_revenues_table[Revenue value])</f>
        <v>#REF!</v>
      </c>
      <c r="H18" s="371">
        <v>23230056.760000002</v>
      </c>
      <c r="L18" s="93"/>
      <c r="M18" s="93"/>
      <c r="N18" s="93"/>
    </row>
    <row r="19" spans="2:14" s="90" customFormat="1" ht="15.75" x14ac:dyDescent="0.25">
      <c r="C19" s="4"/>
      <c r="D19" s="95"/>
    </row>
    <row r="20" spans="2:14" s="90" customFormat="1" ht="19.5" x14ac:dyDescent="0.25">
      <c r="B20" s="404" t="s">
        <v>262</v>
      </c>
      <c r="C20" s="404"/>
      <c r="D20" s="404"/>
      <c r="E20" s="404"/>
      <c r="F20" s="404"/>
      <c r="G20" s="404"/>
      <c r="H20" s="404"/>
      <c r="I20" s="404"/>
      <c r="J20" s="404"/>
    </row>
    <row r="21" spans="2:14" s="90" customFormat="1" ht="15.75" x14ac:dyDescent="0.25">
      <c r="B21" s="411" t="s">
        <v>263</v>
      </c>
      <c r="C21" s="412"/>
      <c r="D21" s="413"/>
      <c r="E21" s="92"/>
    </row>
    <row r="22" spans="2:14" s="90" customFormat="1" ht="15.75" x14ac:dyDescent="0.25">
      <c r="B22" s="96" t="s">
        <v>586</v>
      </c>
      <c r="C22" s="97" t="s">
        <v>587</v>
      </c>
      <c r="D22" s="329" t="s">
        <v>588</v>
      </c>
    </row>
    <row r="23" spans="2:14" s="90" customFormat="1" ht="15.75" x14ac:dyDescent="0.25"/>
    <row r="24" spans="2:14" s="90" customFormat="1" ht="15.75" x14ac:dyDescent="0.25">
      <c r="B24" s="91" t="s">
        <v>264</v>
      </c>
      <c r="C24" s="91" t="s">
        <v>265</v>
      </c>
      <c r="D24" s="4" t="s">
        <v>266</v>
      </c>
      <c r="E24" s="4" t="s">
        <v>267</v>
      </c>
      <c r="F24" s="4" t="s">
        <v>268</v>
      </c>
      <c r="G24" s="4" t="s">
        <v>269</v>
      </c>
      <c r="H24" s="4" t="s">
        <v>270</v>
      </c>
      <c r="I24" s="4" t="s">
        <v>254</v>
      </c>
      <c r="J24" s="4" t="s">
        <v>255</v>
      </c>
      <c r="K24" s="4" t="s">
        <v>271</v>
      </c>
    </row>
    <row r="25" spans="2:14" s="90" customFormat="1" ht="15.75" x14ac:dyDescent="0.25">
      <c r="B25" s="321" t="s">
        <v>589</v>
      </c>
      <c r="C25" s="4" t="s">
        <v>272</v>
      </c>
      <c r="D25" s="322" t="s">
        <v>606</v>
      </c>
      <c r="E25" s="321" t="s">
        <v>624</v>
      </c>
      <c r="F25" s="4" t="s">
        <v>273</v>
      </c>
      <c r="G25" s="334" t="s">
        <v>643</v>
      </c>
      <c r="H25" s="334" t="s">
        <v>644</v>
      </c>
      <c r="I25" s="4" t="s">
        <v>62</v>
      </c>
      <c r="J25" s="4" t="s">
        <v>62</v>
      </c>
      <c r="K25" s="338">
        <v>28135319.740000002</v>
      </c>
    </row>
    <row r="26" spans="2:14" s="90" customFormat="1" ht="15.75" x14ac:dyDescent="0.25">
      <c r="B26" s="321" t="s">
        <v>590</v>
      </c>
      <c r="C26" s="322" t="s">
        <v>272</v>
      </c>
      <c r="D26" s="322" t="s">
        <v>607</v>
      </c>
      <c r="E26" s="321" t="s">
        <v>625</v>
      </c>
      <c r="G26" s="334" t="s">
        <v>645</v>
      </c>
      <c r="H26" s="334" t="s">
        <v>644</v>
      </c>
      <c r="I26" s="4" t="s">
        <v>62</v>
      </c>
      <c r="J26" s="4" t="s">
        <v>62</v>
      </c>
      <c r="K26" s="338">
        <v>5259389.21</v>
      </c>
    </row>
    <row r="27" spans="2:14" s="90" customFormat="1" ht="15.75" x14ac:dyDescent="0.25">
      <c r="B27" s="321" t="s">
        <v>591</v>
      </c>
      <c r="C27" s="322" t="s">
        <v>272</v>
      </c>
      <c r="D27" s="322" t="s">
        <v>608</v>
      </c>
      <c r="E27" s="321" t="s">
        <v>626</v>
      </c>
      <c r="G27" s="334" t="s">
        <v>646</v>
      </c>
      <c r="H27" s="334" t="s">
        <v>644</v>
      </c>
      <c r="I27" s="4" t="s">
        <v>62</v>
      </c>
      <c r="J27" s="4" t="s">
        <v>62</v>
      </c>
      <c r="K27" s="338">
        <v>38037187</v>
      </c>
    </row>
    <row r="28" spans="2:14" s="90" customFormat="1" ht="15.75" x14ac:dyDescent="0.25">
      <c r="B28" s="321" t="s">
        <v>592</v>
      </c>
      <c r="C28" s="322" t="s">
        <v>272</v>
      </c>
      <c r="D28" s="322" t="s">
        <v>609</v>
      </c>
      <c r="E28" s="321" t="s">
        <v>625</v>
      </c>
      <c r="G28" s="335" t="s">
        <v>647</v>
      </c>
      <c r="H28" s="334" t="s">
        <v>644</v>
      </c>
      <c r="I28" s="4" t="s">
        <v>62</v>
      </c>
      <c r="J28" s="4" t="s">
        <v>62</v>
      </c>
      <c r="K28" s="338">
        <v>797376</v>
      </c>
    </row>
    <row r="29" spans="2:14" s="321" customFormat="1" ht="15.75" x14ac:dyDescent="0.25">
      <c r="B29" s="321" t="s">
        <v>593</v>
      </c>
      <c r="C29" s="322" t="s">
        <v>272</v>
      </c>
      <c r="D29" s="333" t="s">
        <v>610</v>
      </c>
      <c r="E29" s="321" t="s">
        <v>625</v>
      </c>
      <c r="F29" s="330"/>
      <c r="G29" s="336" t="s">
        <v>648</v>
      </c>
      <c r="H29" s="334" t="s">
        <v>644</v>
      </c>
      <c r="I29" s="337" t="s">
        <v>62</v>
      </c>
      <c r="J29" s="337" t="s">
        <v>62</v>
      </c>
      <c r="K29" s="338">
        <v>1203794.5</v>
      </c>
    </row>
    <row r="30" spans="2:14" s="321" customFormat="1" ht="15.75" x14ac:dyDescent="0.25">
      <c r="B30" s="321" t="s">
        <v>594</v>
      </c>
      <c r="C30" s="322" t="s">
        <v>272</v>
      </c>
      <c r="D30" s="322" t="s">
        <v>611</v>
      </c>
      <c r="E30" s="321" t="s">
        <v>625</v>
      </c>
      <c r="F30" s="330"/>
      <c r="G30" s="334" t="s">
        <v>649</v>
      </c>
      <c r="H30" s="334" t="s">
        <v>644</v>
      </c>
      <c r="I30" s="337" t="s">
        <v>62</v>
      </c>
      <c r="J30" s="337" t="s">
        <v>62</v>
      </c>
      <c r="K30" s="338">
        <v>1986260.91</v>
      </c>
    </row>
    <row r="31" spans="2:14" s="321" customFormat="1" ht="15.75" x14ac:dyDescent="0.25">
      <c r="B31" s="332" t="s">
        <v>595</v>
      </c>
      <c r="C31" s="322" t="s">
        <v>272</v>
      </c>
      <c r="D31" s="322" t="s">
        <v>612</v>
      </c>
      <c r="E31" s="321" t="s">
        <v>627</v>
      </c>
      <c r="F31" s="330"/>
      <c r="G31" s="334" t="s">
        <v>650</v>
      </c>
      <c r="H31" s="334" t="s">
        <v>580</v>
      </c>
      <c r="I31" s="337" t="s">
        <v>62</v>
      </c>
      <c r="J31" s="337" t="s">
        <v>62</v>
      </c>
      <c r="K31" s="338">
        <v>8163400.9000000004</v>
      </c>
    </row>
    <row r="32" spans="2:14" s="321" customFormat="1" ht="15.75" x14ac:dyDescent="0.25">
      <c r="B32" s="321" t="s">
        <v>639</v>
      </c>
      <c r="C32" s="322" t="s">
        <v>272</v>
      </c>
      <c r="D32" s="322" t="s">
        <v>613</v>
      </c>
      <c r="E32" s="321" t="s">
        <v>628</v>
      </c>
      <c r="F32" s="330"/>
      <c r="G32" s="336" t="s">
        <v>651</v>
      </c>
      <c r="H32" s="334" t="s">
        <v>644</v>
      </c>
      <c r="I32" s="337" t="s">
        <v>62</v>
      </c>
      <c r="J32" s="337" t="s">
        <v>62</v>
      </c>
      <c r="K32" s="338">
        <v>1072908.8999999999</v>
      </c>
    </row>
    <row r="33" spans="2:11" s="321" customFormat="1" ht="15.75" x14ac:dyDescent="0.25">
      <c r="B33" s="321" t="s">
        <v>596</v>
      </c>
      <c r="C33" s="322" t="s">
        <v>272</v>
      </c>
      <c r="D33" s="322" t="s">
        <v>614</v>
      </c>
      <c r="E33" s="321" t="s">
        <v>627</v>
      </c>
      <c r="F33" s="330"/>
      <c r="G33" s="334" t="s">
        <v>652</v>
      </c>
      <c r="H33" s="334" t="s">
        <v>644</v>
      </c>
      <c r="I33" s="337" t="s">
        <v>62</v>
      </c>
      <c r="J33" s="337" t="s">
        <v>62</v>
      </c>
      <c r="K33" s="338">
        <v>4903058.96</v>
      </c>
    </row>
    <row r="34" spans="2:11" s="321" customFormat="1" ht="31.5" x14ac:dyDescent="0.25">
      <c r="B34" s="331" t="s">
        <v>597</v>
      </c>
      <c r="C34" s="322" t="s">
        <v>272</v>
      </c>
      <c r="D34" s="322" t="s">
        <v>615</v>
      </c>
      <c r="E34" s="321" t="s">
        <v>624</v>
      </c>
      <c r="F34" s="330"/>
      <c r="G34" s="334" t="s">
        <v>653</v>
      </c>
      <c r="H34" s="334" t="s">
        <v>644</v>
      </c>
      <c r="I34" s="337" t="s">
        <v>62</v>
      </c>
      <c r="J34" s="337" t="s">
        <v>62</v>
      </c>
      <c r="K34" s="338">
        <v>6856478.46</v>
      </c>
    </row>
    <row r="35" spans="2:11" s="321" customFormat="1" ht="15.75" x14ac:dyDescent="0.25">
      <c r="B35" s="321" t="s">
        <v>598</v>
      </c>
      <c r="C35" s="322" t="s">
        <v>272</v>
      </c>
      <c r="D35" s="322" t="s">
        <v>616</v>
      </c>
      <c r="E35" s="321" t="s">
        <v>625</v>
      </c>
      <c r="F35" s="330"/>
      <c r="G35" s="334" t="s">
        <v>654</v>
      </c>
      <c r="H35" s="334" t="s">
        <v>644</v>
      </c>
      <c r="I35" s="337" t="s">
        <v>62</v>
      </c>
      <c r="J35" s="337" t="s">
        <v>62</v>
      </c>
      <c r="K35" s="338">
        <v>8987000</v>
      </c>
    </row>
    <row r="36" spans="2:11" s="321" customFormat="1" ht="15.75" x14ac:dyDescent="0.25">
      <c r="B36" s="321" t="s">
        <v>599</v>
      </c>
      <c r="C36" s="322" t="s">
        <v>272</v>
      </c>
      <c r="D36" s="322" t="s">
        <v>617</v>
      </c>
      <c r="E36" s="321" t="s">
        <v>627</v>
      </c>
      <c r="F36" s="330"/>
      <c r="G36" s="334" t="s">
        <v>655</v>
      </c>
      <c r="H36" s="336" t="s">
        <v>644</v>
      </c>
      <c r="I36" s="337" t="s">
        <v>62</v>
      </c>
      <c r="J36" s="337" t="s">
        <v>62</v>
      </c>
      <c r="K36" s="338">
        <v>20640429</v>
      </c>
    </row>
    <row r="37" spans="2:11" s="321" customFormat="1" ht="15.75" x14ac:dyDescent="0.25">
      <c r="B37" s="321" t="s">
        <v>600</v>
      </c>
      <c r="C37" s="322" t="s">
        <v>272</v>
      </c>
      <c r="D37" s="322" t="s">
        <v>618</v>
      </c>
      <c r="E37" s="321" t="s">
        <v>625</v>
      </c>
      <c r="F37" s="330"/>
      <c r="G37" s="334" t="s">
        <v>655</v>
      </c>
      <c r="H37" s="334" t="s">
        <v>656</v>
      </c>
      <c r="I37" s="337" t="s">
        <v>62</v>
      </c>
      <c r="J37" s="337" t="s">
        <v>62</v>
      </c>
      <c r="K37" s="338">
        <v>109458</v>
      </c>
    </row>
    <row r="38" spans="2:11" s="321" customFormat="1" ht="15.75" x14ac:dyDescent="0.25">
      <c r="B38" s="332" t="s">
        <v>601</v>
      </c>
      <c r="C38" s="322" t="s">
        <v>272</v>
      </c>
      <c r="D38" s="322" t="s">
        <v>619</v>
      </c>
      <c r="E38" s="321" t="s">
        <v>625</v>
      </c>
      <c r="F38" s="330"/>
      <c r="G38" s="336" t="s">
        <v>657</v>
      </c>
      <c r="H38" s="334" t="s">
        <v>580</v>
      </c>
      <c r="I38" s="337" t="s">
        <v>62</v>
      </c>
      <c r="J38" s="337" t="s">
        <v>62</v>
      </c>
      <c r="K38" s="338">
        <v>1171557</v>
      </c>
    </row>
    <row r="39" spans="2:11" s="321" customFormat="1" ht="15.75" x14ac:dyDescent="0.25">
      <c r="B39" s="321" t="s">
        <v>602</v>
      </c>
      <c r="C39" s="322" t="s">
        <v>259</v>
      </c>
      <c r="D39" s="322" t="s">
        <v>620</v>
      </c>
      <c r="E39" s="321" t="s">
        <v>628</v>
      </c>
      <c r="F39" s="330"/>
      <c r="G39" s="334" t="s">
        <v>658</v>
      </c>
      <c r="H39" s="334" t="s">
        <v>644</v>
      </c>
      <c r="I39" s="337" t="s">
        <v>62</v>
      </c>
      <c r="J39" s="337" t="s">
        <v>62</v>
      </c>
      <c r="K39" s="338">
        <v>6222832.3600000003</v>
      </c>
    </row>
    <row r="40" spans="2:11" s="321" customFormat="1" ht="15.75" x14ac:dyDescent="0.25">
      <c r="B40" s="321" t="s">
        <v>603</v>
      </c>
      <c r="C40" s="322" t="s">
        <v>272</v>
      </c>
      <c r="D40" s="322" t="s">
        <v>621</v>
      </c>
      <c r="E40" s="321" t="s">
        <v>626</v>
      </c>
      <c r="F40" s="330"/>
      <c r="G40" s="334" t="s">
        <v>659</v>
      </c>
      <c r="H40" s="334" t="s">
        <v>644</v>
      </c>
      <c r="I40" s="337" t="s">
        <v>62</v>
      </c>
      <c r="J40" s="337" t="s">
        <v>62</v>
      </c>
      <c r="K40" s="338">
        <v>1461161</v>
      </c>
    </row>
    <row r="41" spans="2:11" s="321" customFormat="1" ht="15.75" x14ac:dyDescent="0.25">
      <c r="B41" s="321" t="s">
        <v>604</v>
      </c>
      <c r="C41" s="322" t="s">
        <v>272</v>
      </c>
      <c r="D41" s="322" t="s">
        <v>622</v>
      </c>
      <c r="E41" s="321" t="s">
        <v>628</v>
      </c>
      <c r="F41" s="330"/>
      <c r="G41" s="334" t="s">
        <v>660</v>
      </c>
      <c r="H41" s="334" t="s">
        <v>644</v>
      </c>
      <c r="I41" s="337" t="s">
        <v>62</v>
      </c>
      <c r="J41" s="337" t="s">
        <v>62</v>
      </c>
      <c r="K41" s="338">
        <v>174439.58</v>
      </c>
    </row>
    <row r="42" spans="2:11" s="90" customFormat="1" ht="15.75" x14ac:dyDescent="0.25">
      <c r="B42" s="331" t="s">
        <v>605</v>
      </c>
      <c r="C42" s="90" t="s">
        <v>272</v>
      </c>
      <c r="D42" s="322" t="s">
        <v>623</v>
      </c>
      <c r="E42" s="321" t="s">
        <v>624</v>
      </c>
      <c r="G42" s="334" t="s">
        <v>661</v>
      </c>
      <c r="H42" s="334" t="s">
        <v>644</v>
      </c>
      <c r="I42" s="322" t="s">
        <v>62</v>
      </c>
      <c r="J42" s="4" t="s">
        <v>62</v>
      </c>
      <c r="K42" s="338">
        <v>61454682.609999999</v>
      </c>
    </row>
    <row r="43" spans="2:11" s="90" customFormat="1" ht="15.75" x14ac:dyDescent="0.25">
      <c r="B43" s="90" t="s">
        <v>261</v>
      </c>
      <c r="D43" s="4" t="s">
        <v>258</v>
      </c>
      <c r="G43" s="98" t="s">
        <v>69</v>
      </c>
      <c r="H43" s="98" t="s">
        <v>69</v>
      </c>
      <c r="I43" s="4" t="s">
        <v>257</v>
      </c>
      <c r="J43" s="4" t="s">
        <v>257</v>
      </c>
      <c r="K43" s="95"/>
    </row>
    <row r="44" spans="2:11" s="90" customFormat="1" ht="15.75" x14ac:dyDescent="0.25">
      <c r="C44" s="4"/>
      <c r="F44" s="98"/>
      <c r="G44" s="98"/>
    </row>
    <row r="45" spans="2:11" s="90" customFormat="1" ht="19.5" x14ac:dyDescent="0.25">
      <c r="B45" s="404" t="s">
        <v>275</v>
      </c>
      <c r="C45" s="404"/>
      <c r="D45" s="404"/>
      <c r="E45" s="404"/>
      <c r="F45" s="404"/>
      <c r="G45" s="404"/>
      <c r="H45" s="404"/>
      <c r="I45" s="404"/>
      <c r="J45" s="404"/>
    </row>
    <row r="46" spans="2:11" s="90" customFormat="1" ht="15.75" x14ac:dyDescent="0.3">
      <c r="B46" s="91" t="s">
        <v>276</v>
      </c>
      <c r="C46" s="99" t="s">
        <v>277</v>
      </c>
      <c r="D46" s="99" t="s">
        <v>278</v>
      </c>
      <c r="E46" s="99" t="s">
        <v>279</v>
      </c>
      <c r="F46" s="4" t="s">
        <v>280</v>
      </c>
      <c r="G46" s="4" t="s">
        <v>281</v>
      </c>
      <c r="H46" s="4" t="s">
        <v>282</v>
      </c>
      <c r="I46" s="4" t="s">
        <v>283</v>
      </c>
      <c r="J46" s="4" t="s">
        <v>284</v>
      </c>
    </row>
    <row r="47" spans="2:11" s="90" customFormat="1" ht="15.75" x14ac:dyDescent="0.3">
      <c r="B47" s="321" t="s">
        <v>629</v>
      </c>
      <c r="C47" s="322"/>
      <c r="D47" s="321" t="s">
        <v>589</v>
      </c>
      <c r="E47" s="321" t="s">
        <v>624</v>
      </c>
      <c r="F47" s="99" t="s">
        <v>287</v>
      </c>
    </row>
    <row r="48" spans="2:11" s="90" customFormat="1" ht="15.75" x14ac:dyDescent="0.3">
      <c r="B48" s="321" t="s">
        <v>630</v>
      </c>
      <c r="C48" s="322"/>
      <c r="D48" s="321" t="s">
        <v>589</v>
      </c>
      <c r="E48" s="321" t="s">
        <v>624</v>
      </c>
      <c r="F48" s="99" t="s">
        <v>287</v>
      </c>
    </row>
    <row r="49" spans="2:10" s="90" customFormat="1" ht="15.75" x14ac:dyDescent="0.3">
      <c r="B49" s="321" t="s">
        <v>629</v>
      </c>
      <c r="C49" s="322"/>
      <c r="D49" s="321" t="s">
        <v>591</v>
      </c>
      <c r="E49" s="321" t="s">
        <v>624</v>
      </c>
      <c r="F49" s="99" t="s">
        <v>287</v>
      </c>
    </row>
    <row r="50" spans="2:10" s="90" customFormat="1" ht="15.75" x14ac:dyDescent="0.3">
      <c r="B50" s="321" t="s">
        <v>631</v>
      </c>
      <c r="C50" s="322"/>
      <c r="D50" s="321" t="s">
        <v>591</v>
      </c>
      <c r="E50" s="321" t="s">
        <v>624</v>
      </c>
      <c r="F50" s="99" t="s">
        <v>287</v>
      </c>
    </row>
    <row r="51" spans="2:10" s="90" customFormat="1" ht="15.75" x14ac:dyDescent="0.3">
      <c r="B51" s="321" t="s">
        <v>632</v>
      </c>
      <c r="C51" s="333"/>
      <c r="D51" s="321" t="s">
        <v>592</v>
      </c>
      <c r="E51" s="321" t="s">
        <v>628</v>
      </c>
      <c r="F51" s="99" t="s">
        <v>287</v>
      </c>
    </row>
    <row r="52" spans="2:10" s="90" customFormat="1" ht="15.75" x14ac:dyDescent="0.3">
      <c r="B52" s="321" t="s">
        <v>633</v>
      </c>
      <c r="C52" s="322"/>
      <c r="D52" s="321" t="s">
        <v>639</v>
      </c>
      <c r="E52" s="321" t="s">
        <v>628</v>
      </c>
      <c r="F52" s="99" t="s">
        <v>287</v>
      </c>
      <c r="G52" s="4"/>
      <c r="I52" s="4"/>
    </row>
    <row r="53" spans="2:10" s="321" customFormat="1" ht="15.75" x14ac:dyDescent="0.3">
      <c r="B53" s="321" t="s">
        <v>634</v>
      </c>
      <c r="C53" s="322"/>
      <c r="D53" s="321" t="s">
        <v>639</v>
      </c>
      <c r="E53" s="321" t="s">
        <v>628</v>
      </c>
      <c r="F53" s="99" t="s">
        <v>287</v>
      </c>
      <c r="G53" s="322"/>
      <c r="I53" s="330"/>
    </row>
    <row r="54" spans="2:10" s="90" customFormat="1" ht="15.75" x14ac:dyDescent="0.3">
      <c r="B54" s="321" t="s">
        <v>629</v>
      </c>
      <c r="C54" s="322"/>
      <c r="D54" s="321" t="s">
        <v>640</v>
      </c>
      <c r="E54" s="321" t="s">
        <v>624</v>
      </c>
      <c r="F54" s="99" t="s">
        <v>287</v>
      </c>
      <c r="G54" s="4"/>
      <c r="I54" s="4"/>
    </row>
    <row r="55" spans="2:10" s="321" customFormat="1" ht="15.75" x14ac:dyDescent="0.3">
      <c r="B55" s="321" t="s">
        <v>635</v>
      </c>
      <c r="C55" s="322"/>
      <c r="D55" s="321" t="s">
        <v>640</v>
      </c>
      <c r="E55" s="321" t="s">
        <v>624</v>
      </c>
      <c r="F55" s="99" t="s">
        <v>287</v>
      </c>
      <c r="G55" s="322"/>
      <c r="I55" s="330"/>
    </row>
    <row r="56" spans="2:10" s="321" customFormat="1" ht="15.75" x14ac:dyDescent="0.3">
      <c r="B56" s="321" t="s">
        <v>636</v>
      </c>
      <c r="C56" s="322"/>
      <c r="D56" s="321" t="s">
        <v>640</v>
      </c>
      <c r="E56" s="321" t="s">
        <v>624</v>
      </c>
      <c r="F56" s="99" t="s">
        <v>287</v>
      </c>
      <c r="G56" s="322"/>
      <c r="I56" s="330"/>
    </row>
    <row r="57" spans="2:10" s="321" customFormat="1" ht="15.75" x14ac:dyDescent="0.3">
      <c r="B57" s="321" t="s">
        <v>629</v>
      </c>
      <c r="C57" s="322"/>
      <c r="D57" s="321" t="s">
        <v>641</v>
      </c>
      <c r="E57" s="321" t="s">
        <v>624</v>
      </c>
      <c r="F57" s="99" t="s">
        <v>287</v>
      </c>
      <c r="G57" s="322"/>
      <c r="I57" s="330"/>
    </row>
    <row r="58" spans="2:10" s="321" customFormat="1" ht="15.75" x14ac:dyDescent="0.3">
      <c r="B58" s="321" t="s">
        <v>637</v>
      </c>
      <c r="C58" s="322"/>
      <c r="D58" s="321" t="s">
        <v>604</v>
      </c>
      <c r="E58" s="321" t="s">
        <v>628</v>
      </c>
      <c r="F58" s="99" t="s">
        <v>287</v>
      </c>
      <c r="G58" s="322"/>
      <c r="I58" s="330"/>
    </row>
    <row r="59" spans="2:10" s="321" customFormat="1" ht="15.75" x14ac:dyDescent="0.3">
      <c r="B59" s="321" t="s">
        <v>629</v>
      </c>
      <c r="C59" s="322"/>
      <c r="D59" s="331" t="s">
        <v>642</v>
      </c>
      <c r="E59" s="321" t="s">
        <v>624</v>
      </c>
      <c r="F59" s="99" t="s">
        <v>287</v>
      </c>
      <c r="G59" s="322"/>
      <c r="I59" s="330"/>
    </row>
    <row r="60" spans="2:10" s="321" customFormat="1" ht="15.75" x14ac:dyDescent="0.3">
      <c r="B60" s="321" t="s">
        <v>638</v>
      </c>
      <c r="C60" s="322"/>
      <c r="D60" s="331" t="s">
        <v>642</v>
      </c>
      <c r="E60" s="321" t="s">
        <v>624</v>
      </c>
      <c r="F60" s="99" t="s">
        <v>287</v>
      </c>
      <c r="G60" s="322"/>
      <c r="I60" s="330"/>
    </row>
    <row r="61" spans="2:10" s="321" customFormat="1" ht="15.75" x14ac:dyDescent="0.3">
      <c r="B61" s="321" t="s">
        <v>630</v>
      </c>
      <c r="C61" s="322"/>
      <c r="D61" s="331" t="s">
        <v>642</v>
      </c>
      <c r="E61" s="321" t="s">
        <v>624</v>
      </c>
      <c r="F61" s="99" t="s">
        <v>287</v>
      </c>
      <c r="G61" s="322"/>
      <c r="I61" s="330"/>
    </row>
    <row r="62" spans="2:10" s="90" customFormat="1" ht="15.75" x14ac:dyDescent="0.3">
      <c r="B62" s="90" t="s">
        <v>261</v>
      </c>
      <c r="C62" s="322"/>
      <c r="D62" s="99"/>
      <c r="E62" s="321"/>
      <c r="F62" s="99"/>
      <c r="G62" s="4"/>
      <c r="I62" s="4"/>
    </row>
    <row r="63" spans="2:10" s="90" customFormat="1" ht="16.5" thickBot="1" x14ac:dyDescent="0.3">
      <c r="B63" s="100"/>
      <c r="C63" s="101"/>
      <c r="D63" s="102"/>
      <c r="E63" s="101"/>
      <c r="F63" s="103"/>
      <c r="G63" s="103"/>
      <c r="H63" s="103"/>
      <c r="I63" s="103"/>
      <c r="J63" s="103"/>
    </row>
    <row r="64" spans="2:10" s="90" customFormat="1" ht="15.75" x14ac:dyDescent="0.25">
      <c r="B64" s="262"/>
      <c r="C64" s="262"/>
      <c r="D64" s="262"/>
      <c r="E64" s="262"/>
      <c r="F64" s="4"/>
      <c r="G64" s="4"/>
      <c r="H64" s="4"/>
      <c r="I64" s="4"/>
      <c r="J64" s="4"/>
    </row>
    <row r="65" spans="2:10" ht="16.5" thickBot="1" x14ac:dyDescent="0.3">
      <c r="B65" s="414"/>
      <c r="C65" s="415"/>
      <c r="D65" s="415"/>
      <c r="E65" s="415"/>
      <c r="F65" s="415"/>
      <c r="G65" s="415"/>
      <c r="H65" s="415"/>
      <c r="I65" s="415"/>
      <c r="J65" s="415"/>
    </row>
    <row r="66" spans="2:10" s="90" customFormat="1" ht="15.75" x14ac:dyDescent="0.25">
      <c r="B66" s="416"/>
      <c r="C66" s="417"/>
      <c r="D66" s="417"/>
      <c r="E66" s="417"/>
      <c r="F66" s="417"/>
      <c r="G66" s="417"/>
      <c r="H66" s="417"/>
      <c r="I66" s="417"/>
      <c r="J66" s="417"/>
    </row>
    <row r="67" spans="2:10" ht="16.5" thickBot="1" x14ac:dyDescent="0.3">
      <c r="B67" s="262"/>
      <c r="C67" s="262"/>
      <c r="D67" s="262"/>
      <c r="E67" s="262"/>
    </row>
    <row r="68" spans="2:10" s="90" customFormat="1" ht="15.75" x14ac:dyDescent="0.25">
      <c r="B68" s="392" t="s">
        <v>29</v>
      </c>
      <c r="C68" s="392"/>
      <c r="D68" s="392"/>
      <c r="E68" s="392"/>
      <c r="F68" s="392"/>
      <c r="G68" s="392"/>
      <c r="H68" s="392"/>
      <c r="I68" s="392"/>
      <c r="J68" s="392"/>
    </row>
    <row r="69" spans="2:10" ht="15.75" x14ac:dyDescent="0.25">
      <c r="B69" s="377" t="s">
        <v>30</v>
      </c>
      <c r="C69" s="377"/>
      <c r="D69" s="377"/>
      <c r="E69" s="377"/>
      <c r="F69" s="377"/>
      <c r="G69" s="377"/>
      <c r="H69" s="377"/>
      <c r="I69" s="377"/>
      <c r="J69" s="377"/>
    </row>
    <row r="70" spans="2:10" s="90" customFormat="1" ht="15.75" x14ac:dyDescent="0.25">
      <c r="B70" s="394" t="s">
        <v>288</v>
      </c>
      <c r="C70" s="394"/>
      <c r="D70" s="394"/>
      <c r="E70" s="394"/>
      <c r="F70" s="394"/>
      <c r="G70" s="394"/>
      <c r="H70" s="394"/>
      <c r="I70" s="394"/>
      <c r="J70" s="394"/>
    </row>
    <row r="71" spans="2:10" s="90" customFormat="1" ht="15.75" x14ac:dyDescent="0.25">
      <c r="B71" s="410"/>
      <c r="C71" s="410"/>
      <c r="D71" s="410"/>
      <c r="E71" s="410"/>
      <c r="F71" s="410"/>
      <c r="G71" s="410"/>
      <c r="H71" s="410"/>
      <c r="I71" s="410"/>
      <c r="J71" s="410"/>
    </row>
    <row r="72" spans="2:10" ht="15.75" x14ac:dyDescent="0.25"/>
    <row r="73" spans="2:10" ht="15.75" x14ac:dyDescent="0.25"/>
    <row r="74" spans="2:10" ht="16.5" customHeight="1" x14ac:dyDescent="0.25"/>
    <row r="75" spans="2:10" ht="15.75" x14ac:dyDescent="0.25"/>
    <row r="76" spans="2:10" ht="15.75" x14ac:dyDescent="0.25">
      <c r="F76" s="90"/>
      <c r="G76" s="90"/>
      <c r="H76" s="90"/>
      <c r="I76" s="90"/>
      <c r="J76" s="90"/>
    </row>
    <row r="77" spans="2:10" ht="15.75" x14ac:dyDescent="0.25"/>
    <row r="78" spans="2:10" ht="15.75" x14ac:dyDescent="0.25"/>
    <row r="79" spans="2:10" ht="15.75" x14ac:dyDescent="0.25"/>
    <row r="80" spans="2:10" ht="15.75" x14ac:dyDescent="0.25"/>
    <row r="81" spans="2:10" s="90" customFormat="1" ht="15.75" x14ac:dyDescent="0.25">
      <c r="B81" s="4"/>
      <c r="C81" s="4"/>
      <c r="D81" s="4"/>
      <c r="E81" s="4"/>
      <c r="F81" s="4"/>
      <c r="G81" s="4"/>
      <c r="H81" s="4"/>
      <c r="I81" s="4"/>
      <c r="J81" s="4"/>
    </row>
    <row r="82" spans="2:10" ht="15.75" x14ac:dyDescent="0.25"/>
    <row r="83" spans="2:10" ht="15.75" x14ac:dyDescent="0.25"/>
    <row r="84" spans="2:10" ht="15.75" x14ac:dyDescent="0.25"/>
    <row r="85" spans="2:10" ht="15.75" x14ac:dyDescent="0.25"/>
    <row r="86" spans="2:10" ht="15.75" x14ac:dyDescent="0.25"/>
    <row r="87" spans="2:10" ht="15.75" x14ac:dyDescent="0.25"/>
    <row r="88" spans="2:10" ht="15.75" x14ac:dyDescent="0.25"/>
    <row r="89" spans="2:10" ht="15" customHeight="1" x14ac:dyDescent="0.25"/>
    <row r="90" spans="2:10" ht="15" customHeight="1" x14ac:dyDescent="0.25"/>
    <row r="91" spans="2:10" ht="15.75" x14ac:dyDescent="0.25"/>
    <row r="92" spans="2:10" ht="15.75" x14ac:dyDescent="0.25"/>
    <row r="93" spans="2:10" ht="18.75" customHeight="1" x14ac:dyDescent="0.25"/>
    <row r="94" spans="2:10" ht="15.75" x14ac:dyDescent="0.25"/>
    <row r="95" spans="2:10" ht="15.75" x14ac:dyDescent="0.25"/>
    <row r="96" spans="2:10"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row r="105" ht="15.75" x14ac:dyDescent="0.25"/>
    <row r="106" ht="15.75" x14ac:dyDescent="0.25"/>
    <row r="107" ht="15.75" x14ac:dyDescent="0.25"/>
    <row r="108" ht="15.75" x14ac:dyDescent="0.25"/>
    <row r="109" ht="15.75" x14ac:dyDescent="0.25"/>
    <row r="110" ht="15.75" x14ac:dyDescent="0.25"/>
    <row r="111" ht="15.75" x14ac:dyDescent="0.25"/>
    <row r="112" ht="15.75" x14ac:dyDescent="0.25"/>
    <row r="113" ht="15.75" x14ac:dyDescent="0.25"/>
    <row r="114" ht="15.75" x14ac:dyDescent="0.25"/>
  </sheetData>
  <mergeCells count="20">
    <mergeCell ref="B70:J70"/>
    <mergeCell ref="B71:J71"/>
    <mergeCell ref="B21:D21"/>
    <mergeCell ref="B45:J45"/>
    <mergeCell ref="B65:J65"/>
    <mergeCell ref="B66:J66"/>
    <mergeCell ref="B68:J68"/>
    <mergeCell ref="B69:J69"/>
    <mergeCell ref="B20:J20"/>
    <mergeCell ref="B2:J2"/>
    <mergeCell ref="B3:J3"/>
    <mergeCell ref="B4:J4"/>
    <mergeCell ref="B5:J5"/>
    <mergeCell ref="B6:J6"/>
    <mergeCell ref="B7:J7"/>
    <mergeCell ref="B8:J8"/>
    <mergeCell ref="B10:J10"/>
    <mergeCell ref="B11:J11"/>
    <mergeCell ref="B12:J12"/>
    <mergeCell ref="B13:J13"/>
  </mergeCells>
  <dataValidations count="8">
    <dataValidation allowBlank="1" showInputMessage="1" showErrorMessage="1" promptTitle="Identification #" prompt="Please input unique identification number, such as TIN, organisational number or similar" sqref="C47:C50 C52:C62 D25:D28 D30:D42" xr:uid="{00000000-0002-0000-0C00-000000000000}"/>
    <dataValidation allowBlank="1" showInputMessage="1" showErrorMessage="1" promptTitle="Project name" prompt="Input project name here._x000a__x000a_Please refrain from using acronyms, and input complete name." sqref="B47:B61" xr:uid="{00000000-0002-0000-0C00-000001000000}"/>
    <dataValidation allowBlank="1" showInputMessage="1" showErrorMessage="1" promptTitle="Please insert commodities" prompt="Please insert the relevant commodities of the company here, separated by commas." sqref="E47:E62 E25:E42" xr:uid="{00000000-0002-0000-0C00-000002000000}"/>
    <dataValidation allowBlank="1" showInputMessage="1" showErrorMessage="1" promptTitle="Company name" prompt="Input company name here._x000a__x000a_Please refrain from using acronyms, and input complete name." sqref="D47:D61 B25:B42 G28" xr:uid="{00000000-0002-0000-0C00-000003000000}"/>
    <dataValidation errorStyle="warning" allowBlank="1" showInputMessage="1" showErrorMessage="1" errorTitle="URL " error="Please input a link in these cells" sqref="H37:H42 G33:G37 G39:G42 G30:G31 G25:G27 H25:H35" xr:uid="{00000000-0002-0000-0C00-000004000000}"/>
    <dataValidation type="whole" allowBlank="1" showInputMessage="1" showErrorMessage="1" errorTitle="Do not edit - based on part 5" error="These cells will be filled automatically" promptTitle="Do not edit - based on part 5" prompt=" " sqref="K25:K42" xr:uid="{00000000-0002-0000-0C00-000005000000}">
      <formula1>1</formula1>
      <formula2>2</formula2>
    </dataValidation>
    <dataValidation type="textLength" allowBlank="1" showInputMessage="1" showErrorMessage="1" errorTitle="Do not edit - based on Part 4" error="These cells will be filled automatically" promptTitle="Do not edit - based on Part 4" prompt=" " sqref="G15" xr:uid="{00000000-0002-0000-0C00-000006000000}">
      <formula1>999999</formula1>
      <formula2>9999999</formula2>
    </dataValidation>
    <dataValidation type="textLength" allowBlank="1" showInputMessage="1" showErrorMessage="1" sqref="G15" xr:uid="{00000000-0002-0000-0C00-000007000000}">
      <formula1>9999999</formula1>
      <formula2>99999999</formula2>
    </dataValidation>
  </dataValidations>
  <hyperlinks>
    <hyperlink ref="D22" r:id="rId1" xr:uid="{00000000-0004-0000-0C00-000000000000}"/>
    <hyperlink ref="G25" r:id="rId2" xr:uid="{00000000-0004-0000-0C00-000001000000}"/>
    <hyperlink ref="G26" r:id="rId3" xr:uid="{00000000-0004-0000-0C00-000002000000}"/>
    <hyperlink ref="G27" r:id="rId4" xr:uid="{00000000-0004-0000-0C00-000003000000}"/>
    <hyperlink ref="G28" r:id="rId5" xr:uid="{00000000-0004-0000-0C00-000004000000}"/>
    <hyperlink ref="G30" r:id="rId6" xr:uid="{00000000-0004-0000-0C00-000005000000}"/>
    <hyperlink ref="G32" r:id="rId7" xr:uid="{00000000-0004-0000-0C00-000006000000}"/>
    <hyperlink ref="G33" r:id="rId8" xr:uid="{00000000-0004-0000-0C00-000007000000}"/>
    <hyperlink ref="G34" r:id="rId9" xr:uid="{00000000-0004-0000-0C00-000008000000}"/>
    <hyperlink ref="G35" r:id="rId10" xr:uid="{00000000-0004-0000-0C00-000009000000}"/>
    <hyperlink ref="G36" r:id="rId11" xr:uid="{00000000-0004-0000-0C00-00000A000000}"/>
    <hyperlink ref="G37" r:id="rId12" xr:uid="{00000000-0004-0000-0C00-00000B000000}"/>
    <hyperlink ref="G39" r:id="rId13" xr:uid="{00000000-0004-0000-0C00-00000C000000}"/>
    <hyperlink ref="G40" r:id="rId14" xr:uid="{00000000-0004-0000-0C00-00000D000000}"/>
    <hyperlink ref="G41" r:id="rId15" xr:uid="{00000000-0004-0000-0C00-00000E000000}"/>
    <hyperlink ref="G42" r:id="rId16" xr:uid="{00000000-0004-0000-0C00-00000F000000}"/>
    <hyperlink ref="H37" r:id="rId17" xr:uid="{00000000-0004-0000-0C00-000010000000}"/>
    <hyperlink ref="H25" r:id="rId18" xr:uid="{00000000-0004-0000-0C00-000011000000}"/>
    <hyperlink ref="H26" r:id="rId19" xr:uid="{00000000-0004-0000-0C00-000012000000}"/>
    <hyperlink ref="H27" r:id="rId20" xr:uid="{00000000-0004-0000-0C00-000013000000}"/>
    <hyperlink ref="H28" r:id="rId21" xr:uid="{00000000-0004-0000-0C00-000014000000}"/>
    <hyperlink ref="H30" r:id="rId22" xr:uid="{00000000-0004-0000-0C00-000015000000}"/>
    <hyperlink ref="H33" r:id="rId23" xr:uid="{00000000-0004-0000-0C00-000016000000}"/>
    <hyperlink ref="H34" r:id="rId24" xr:uid="{00000000-0004-0000-0C00-000017000000}"/>
    <hyperlink ref="H35" r:id="rId25" xr:uid="{00000000-0004-0000-0C00-000018000000}"/>
    <hyperlink ref="H32" r:id="rId26" xr:uid="{00000000-0004-0000-0C00-000019000000}"/>
    <hyperlink ref="H39" r:id="rId27" xr:uid="{00000000-0004-0000-0C00-00001A000000}"/>
    <hyperlink ref="H40" r:id="rId28" xr:uid="{00000000-0004-0000-0C00-00001B000000}"/>
    <hyperlink ref="H42" r:id="rId29" xr:uid="{00000000-0004-0000-0C00-00001C000000}"/>
    <hyperlink ref="H41" r:id="rId30" xr:uid="{00000000-0004-0000-0C00-00001D000000}"/>
    <hyperlink ref="H36" r:id="rId31" xr:uid="{00000000-0004-0000-0C00-00001E000000}"/>
    <hyperlink ref="G38" r:id="rId32" xr:uid="{00000000-0004-0000-0C00-00001F000000}"/>
    <hyperlink ref="G31" r:id="rId33" xr:uid="{00000000-0004-0000-0C00-000020000000}"/>
    <hyperlink ref="H38" r:id="rId34" xr:uid="{00000000-0004-0000-0C00-000021000000}"/>
    <hyperlink ref="H31" r:id="rId35" xr:uid="{00000000-0004-0000-0C00-000022000000}"/>
    <hyperlink ref="H29" r:id="rId36" xr:uid="{00000000-0004-0000-0C00-000023000000}"/>
  </hyperlinks>
  <pageMargins left="0.25" right="0.25" top="0.75" bottom="0.75" header="0.3" footer="0.3"/>
  <pageSetup paperSize="8" fitToHeight="0" orientation="landscape" horizontalDpi="2400" verticalDpi="2400"/>
  <tableParts count="3">
    <tablePart r:id="rId37"/>
    <tablePart r:id="rId38"/>
    <tablePart r:id="rId39"/>
  </tablePart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T62"/>
  <sheetViews>
    <sheetView showGridLines="0" topLeftCell="G31" zoomScale="70" zoomScaleNormal="70" zoomScalePageLayoutView="125" workbookViewId="0">
      <selection activeCell="J29" sqref="J29"/>
    </sheetView>
  </sheetViews>
  <sheetFormatPr baseColWidth="10" defaultColWidth="8.5" defaultRowHeight="15.75" x14ac:dyDescent="0.3"/>
  <cols>
    <col min="1" max="1" width="2.5" style="99" customWidth="1"/>
    <col min="2" max="5" width="0" style="99" hidden="1" customWidth="1"/>
    <col min="6" max="6" width="50.5" style="99" customWidth="1"/>
    <col min="7" max="9" width="16.5" style="99" customWidth="1"/>
    <col min="10" max="10" width="52.875" style="99" customWidth="1"/>
    <col min="11" max="11" width="15.5" style="99" bestFit="1" customWidth="1"/>
    <col min="12" max="12" width="2.5" style="99" customWidth="1"/>
    <col min="13" max="13" width="19.5" style="99" bestFit="1" customWidth="1"/>
    <col min="14" max="14" width="73.5" style="99" bestFit="1" customWidth="1"/>
    <col min="15" max="15" width="4" style="99" customWidth="1"/>
    <col min="16" max="17" width="8.5" style="99"/>
    <col min="18" max="18" width="21" style="99" bestFit="1" customWidth="1"/>
    <col min="19" max="19" width="8.5" style="99"/>
    <col min="20" max="20" width="21" style="99" bestFit="1" customWidth="1"/>
    <col min="21" max="16384" width="8.5" style="99"/>
  </cols>
  <sheetData>
    <row r="1" spans="6:14" s="4" customFormat="1" ht="15.75" hidden="1" customHeight="1" x14ac:dyDescent="0.25"/>
    <row r="2" spans="6:14" s="4" customFormat="1" hidden="1" x14ac:dyDescent="0.25"/>
    <row r="3" spans="6:14" s="4" customFormat="1" hidden="1" x14ac:dyDescent="0.25">
      <c r="N3" s="104" t="s">
        <v>289</v>
      </c>
    </row>
    <row r="4" spans="6:14" s="4" customFormat="1" hidden="1" x14ac:dyDescent="0.25">
      <c r="N4" s="104" t="str">
        <f>[1]Introduction!G4</f>
        <v>YYYY-MM-DD</v>
      </c>
    </row>
    <row r="5" spans="6:14" s="4" customFormat="1" hidden="1" x14ac:dyDescent="0.25"/>
    <row r="6" spans="6:14" s="4" customFormat="1" hidden="1" x14ac:dyDescent="0.25"/>
    <row r="7" spans="6:14" s="4" customFormat="1" x14ac:dyDescent="0.25"/>
    <row r="8" spans="6:14" s="4" customFormat="1" x14ac:dyDescent="0.25">
      <c r="F8" s="405" t="s">
        <v>290</v>
      </c>
      <c r="G8" s="405"/>
      <c r="H8" s="405"/>
      <c r="I8" s="405"/>
      <c r="J8" s="405"/>
      <c r="K8" s="405"/>
      <c r="L8" s="405"/>
      <c r="M8" s="405"/>
      <c r="N8" s="405"/>
    </row>
    <row r="9" spans="6:14" s="4" customFormat="1" ht="24" x14ac:dyDescent="0.25">
      <c r="F9" s="419" t="s">
        <v>34</v>
      </c>
      <c r="G9" s="419"/>
      <c r="H9" s="419"/>
      <c r="I9" s="419"/>
      <c r="J9" s="419"/>
      <c r="K9" s="419"/>
      <c r="L9" s="419"/>
      <c r="M9" s="419"/>
      <c r="N9" s="419"/>
    </row>
    <row r="10" spans="6:14" s="4" customFormat="1" x14ac:dyDescent="0.25">
      <c r="F10" s="420" t="s">
        <v>291</v>
      </c>
      <c r="G10" s="420"/>
      <c r="H10" s="420"/>
      <c r="I10" s="420"/>
      <c r="J10" s="420"/>
      <c r="K10" s="420"/>
      <c r="L10" s="420"/>
      <c r="M10" s="420"/>
      <c r="N10" s="420"/>
    </row>
    <row r="11" spans="6:14" s="4" customFormat="1" x14ac:dyDescent="0.25">
      <c r="F11" s="384" t="s">
        <v>292</v>
      </c>
      <c r="G11" s="384"/>
      <c r="H11" s="384"/>
      <c r="I11" s="384"/>
      <c r="J11" s="384"/>
      <c r="K11" s="384"/>
      <c r="L11" s="384"/>
      <c r="M11" s="384"/>
      <c r="N11" s="384"/>
    </row>
    <row r="12" spans="6:14" s="4" customFormat="1" x14ac:dyDescent="0.25">
      <c r="F12" s="384" t="s">
        <v>293</v>
      </c>
      <c r="G12" s="384"/>
      <c r="H12" s="384"/>
      <c r="I12" s="384"/>
      <c r="J12" s="384"/>
      <c r="K12" s="384"/>
      <c r="L12" s="384"/>
      <c r="M12" s="384"/>
      <c r="N12" s="384"/>
    </row>
    <row r="13" spans="6:14" s="4" customFormat="1" x14ac:dyDescent="0.25">
      <c r="F13" s="418" t="s">
        <v>294</v>
      </c>
      <c r="G13" s="418"/>
      <c r="H13" s="418"/>
      <c r="I13" s="418"/>
      <c r="J13" s="418"/>
      <c r="K13" s="418"/>
      <c r="L13" s="418"/>
      <c r="M13" s="418"/>
      <c r="N13" s="418"/>
    </row>
    <row r="14" spans="6:14" s="4" customFormat="1" x14ac:dyDescent="0.25">
      <c r="F14" s="421" t="s">
        <v>295</v>
      </c>
      <c r="G14" s="421"/>
      <c r="H14" s="421"/>
      <c r="I14" s="421"/>
      <c r="J14" s="421"/>
      <c r="K14" s="421"/>
      <c r="L14" s="421"/>
      <c r="M14" s="421"/>
      <c r="N14" s="421"/>
    </row>
    <row r="15" spans="6:14" s="4" customFormat="1" x14ac:dyDescent="0.25">
      <c r="F15" s="422" t="s">
        <v>296</v>
      </c>
      <c r="G15" s="422"/>
      <c r="H15" s="422"/>
      <c r="I15" s="422"/>
      <c r="J15" s="422"/>
      <c r="K15" s="422"/>
      <c r="L15" s="422"/>
      <c r="M15" s="422"/>
      <c r="N15" s="422"/>
    </row>
    <row r="16" spans="6:14" s="4" customFormat="1" x14ac:dyDescent="0.3">
      <c r="F16" s="423" t="s">
        <v>38</v>
      </c>
      <c r="G16" s="424"/>
      <c r="H16" s="424"/>
      <c r="I16" s="424"/>
      <c r="J16" s="424"/>
      <c r="K16" s="424"/>
      <c r="L16" s="424"/>
      <c r="M16" s="424"/>
      <c r="N16" s="424"/>
    </row>
    <row r="17" spans="2:20" s="4" customFormat="1" x14ac:dyDescent="0.25"/>
    <row r="18" spans="2:20" s="4" customFormat="1" ht="24" x14ac:dyDescent="0.25">
      <c r="F18" s="407" t="s">
        <v>297</v>
      </c>
      <c r="G18" s="407"/>
      <c r="H18" s="407"/>
      <c r="I18" s="407"/>
      <c r="J18" s="407"/>
      <c r="K18" s="407"/>
      <c r="M18" s="425" t="s">
        <v>298</v>
      </c>
      <c r="N18" s="425"/>
    </row>
    <row r="19" spans="2:20" s="4" customFormat="1" ht="15.75" customHeight="1" x14ac:dyDescent="0.25">
      <c r="M19" s="426" t="s">
        <v>299</v>
      </c>
      <c r="N19" s="426"/>
    </row>
    <row r="20" spans="2:20" x14ac:dyDescent="0.3">
      <c r="F20" s="427" t="s">
        <v>300</v>
      </c>
      <c r="G20" s="427"/>
      <c r="H20" s="427"/>
      <c r="I20" s="427"/>
      <c r="J20" s="427"/>
      <c r="K20" s="428"/>
      <c r="M20" s="4"/>
      <c r="N20" s="4"/>
    </row>
    <row r="21" spans="2:20" ht="24" x14ac:dyDescent="0.3">
      <c r="B21" s="105" t="s">
        <v>301</v>
      </c>
      <c r="C21" s="105" t="s">
        <v>302</v>
      </c>
      <c r="D21" s="105" t="s">
        <v>303</v>
      </c>
      <c r="E21" s="105" t="s">
        <v>304</v>
      </c>
      <c r="F21" s="99" t="s">
        <v>305</v>
      </c>
      <c r="G21" s="99" t="s">
        <v>267</v>
      </c>
      <c r="H21" s="99" t="s">
        <v>306</v>
      </c>
      <c r="I21" s="99" t="s">
        <v>307</v>
      </c>
      <c r="J21" s="99" t="s">
        <v>308</v>
      </c>
      <c r="K21" s="4" t="s">
        <v>284</v>
      </c>
      <c r="M21" s="419" t="s">
        <v>309</v>
      </c>
      <c r="N21" s="419"/>
    </row>
    <row r="22" spans="2:20" ht="15.75" customHeight="1" x14ac:dyDescent="0.3">
      <c r="B22" s="105" t="str">
        <f>IFERROR(VLOOKUP(Government_revenues_table[[#This Row],[GFS Classification]],[1]!Table6_GFS_codes_classification[#Data],COLUMNS($F:F)+3,FALSE),"Do not enter data")</f>
        <v>Do not enter data</v>
      </c>
      <c r="C22" s="105" t="str">
        <f>IFERROR(VLOOKUP(Government_revenues_table[[#This Row],[GFS Classification]],[1]!Table6_GFS_codes_classification[#Data],COLUMNS($F:G)+3,FALSE),"Do not enter data")</f>
        <v>Do not enter data</v>
      </c>
      <c r="D22" s="105" t="str">
        <f>IFERROR(VLOOKUP(Government_revenues_table[[#This Row],[GFS Classification]],[1]!Table6_GFS_codes_classification[#Data],COLUMNS($F:H)+3,FALSE),"Do not enter data")</f>
        <v>Do not enter data</v>
      </c>
      <c r="E22" s="105" t="str">
        <f>IFERROR(VLOOKUP(Government_revenues_table[[#This Row],[GFS Classification]],[1]!Table6_GFS_codes_classification[#Data],COLUMNS($F:I)+3,FALSE),"Do not enter data")</f>
        <v>Do not enter data</v>
      </c>
      <c r="F22" s="339" t="s">
        <v>310</v>
      </c>
      <c r="G22" s="322" t="s">
        <v>285</v>
      </c>
      <c r="H22" s="339" t="s">
        <v>665</v>
      </c>
      <c r="I22" s="339" t="s">
        <v>583</v>
      </c>
      <c r="J22" s="341">
        <v>41907255.969999999</v>
      </c>
      <c r="K22" s="99" t="s">
        <v>541</v>
      </c>
      <c r="M22" s="429" t="s">
        <v>311</v>
      </c>
      <c r="N22" s="429"/>
    </row>
    <row r="23" spans="2:20" ht="15.75" customHeight="1" x14ac:dyDescent="0.3">
      <c r="B23" s="105" t="str">
        <f>IFERROR(VLOOKUP(Government_revenues_table[[#This Row],[GFS Classification]],[1]!Table6_GFS_codes_classification[#Data],COLUMNS($F:F)+3,FALSE),"Do not enter data")</f>
        <v>Do not enter data</v>
      </c>
      <c r="C23" s="105" t="str">
        <f>IFERROR(VLOOKUP(Government_revenues_table[[#This Row],[GFS Classification]],[1]!Table6_GFS_codes_classification[#Data],COLUMNS($F:G)+3,FALSE),"Do not enter data")</f>
        <v>Do not enter data</v>
      </c>
      <c r="D23" s="105" t="str">
        <f>IFERROR(VLOOKUP(Government_revenues_table[[#This Row],[GFS Classification]],[1]!Table6_GFS_codes_classification[#Data],COLUMNS($F:H)+3,FALSE),"Do not enter data")</f>
        <v>Do not enter data</v>
      </c>
      <c r="E23" s="105" t="str">
        <f>IFERROR(VLOOKUP(Government_revenues_table[[#This Row],[GFS Classification]],[1]!Table6_GFS_codes_classification[#Data],COLUMNS($F:I)+3,FALSE),"Do not enter data")</f>
        <v>Do not enter data</v>
      </c>
      <c r="F23" s="339" t="s">
        <v>312</v>
      </c>
      <c r="G23" s="322" t="s">
        <v>274</v>
      </c>
      <c r="H23" s="339" t="s">
        <v>666</v>
      </c>
      <c r="I23" s="339" t="s">
        <v>670</v>
      </c>
      <c r="J23" s="341">
        <v>99297607.939999998</v>
      </c>
      <c r="K23" s="99" t="s">
        <v>541</v>
      </c>
      <c r="M23" s="429"/>
      <c r="N23" s="429"/>
    </row>
    <row r="24" spans="2:20" ht="15.75" customHeight="1" x14ac:dyDescent="0.3">
      <c r="B24" s="105" t="str">
        <f>IFERROR(VLOOKUP(Government_revenues_table[[#This Row],[GFS Classification]],[1]!Table6_GFS_codes_classification[#Data],COLUMNS($F:F)+3,FALSE),"Do not enter data")</f>
        <v>Do not enter data</v>
      </c>
      <c r="C24" s="105" t="str">
        <f>IFERROR(VLOOKUP(Government_revenues_table[[#This Row],[GFS Classification]],[1]!Table6_GFS_codes_classification[#Data],COLUMNS($F:G)+3,FALSE),"Do not enter data")</f>
        <v>Do not enter data</v>
      </c>
      <c r="D24" s="105" t="str">
        <f>IFERROR(VLOOKUP(Government_revenues_table[[#This Row],[GFS Classification]],[1]!Table6_GFS_codes_classification[#Data],COLUMNS($F:H)+3,FALSE),"Do not enter data")</f>
        <v>Do not enter data</v>
      </c>
      <c r="E24" s="105" t="str">
        <f>IFERROR(VLOOKUP(Government_revenues_table[[#This Row],[GFS Classification]],[1]!Table6_GFS_codes_classification[#Data],COLUMNS($F:I)+3,FALSE),"Do not enter data")</f>
        <v>Do not enter data</v>
      </c>
      <c r="F24" s="339" t="s">
        <v>662</v>
      </c>
      <c r="G24" s="322" t="s">
        <v>285</v>
      </c>
      <c r="H24" s="339" t="s">
        <v>667</v>
      </c>
      <c r="I24" s="339" t="s">
        <v>671</v>
      </c>
      <c r="J24" s="341">
        <v>28754271.260000002</v>
      </c>
      <c r="K24" s="99" t="s">
        <v>541</v>
      </c>
      <c r="M24" s="429"/>
      <c r="N24" s="429"/>
    </row>
    <row r="25" spans="2:20" ht="15.75" customHeight="1" x14ac:dyDescent="0.3">
      <c r="B25" s="105" t="str">
        <f>IFERROR(VLOOKUP(Government_revenues_table[[#This Row],[GFS Classification]],[1]!Table6_GFS_codes_classification[#Data],COLUMNS($F:F)+3,FALSE),"Do not enter data")</f>
        <v>Do not enter data</v>
      </c>
      <c r="C25" s="105" t="str">
        <f>IFERROR(VLOOKUP(Government_revenues_table[[#This Row],[GFS Classification]],[1]!Table6_GFS_codes_classification[#Data],COLUMNS($F:G)+3,FALSE),"Do not enter data")</f>
        <v>Do not enter data</v>
      </c>
      <c r="D25" s="105" t="str">
        <f>IFERROR(VLOOKUP(Government_revenues_table[[#This Row],[GFS Classification]],[1]!Table6_GFS_codes_classification[#Data],COLUMNS($F:H)+3,FALSE),"Do not enter data")</f>
        <v>Do not enter data</v>
      </c>
      <c r="E25" s="105" t="str">
        <f>IFERROR(VLOOKUP(Government_revenues_table[[#This Row],[GFS Classification]],[1]!Table6_GFS_codes_classification[#Data],COLUMNS($F:I)+3,FALSE),"Do not enter data")</f>
        <v>Do not enter data</v>
      </c>
      <c r="F25" s="339" t="s">
        <v>663</v>
      </c>
      <c r="G25" s="322" t="s">
        <v>285</v>
      </c>
      <c r="H25" s="339" t="s">
        <v>668</v>
      </c>
      <c r="I25" s="339" t="s">
        <v>583</v>
      </c>
      <c r="J25" s="341">
        <v>3447542.2</v>
      </c>
      <c r="K25" s="99" t="s">
        <v>541</v>
      </c>
      <c r="M25" s="429"/>
      <c r="N25" s="429"/>
    </row>
    <row r="26" spans="2:20" ht="15.75" customHeight="1" x14ac:dyDescent="0.3">
      <c r="B26" s="105" t="str">
        <f>IFERROR(VLOOKUP(Government_revenues_table[[#This Row],[GFS Classification]],[1]!Table6_GFS_codes_classification[#Data],COLUMNS($F:F)+3,FALSE),"Do not enter data")</f>
        <v>Do not enter data</v>
      </c>
      <c r="C26" s="105" t="str">
        <f>IFERROR(VLOOKUP(Government_revenues_table[[#This Row],[GFS Classification]],[1]!Table6_GFS_codes_classification[#Data],COLUMNS($F:G)+3,FALSE),"Do not enter data")</f>
        <v>Do not enter data</v>
      </c>
      <c r="D26" s="105" t="str">
        <f>IFERROR(VLOOKUP(Government_revenues_table[[#This Row],[GFS Classification]],[1]!Table6_GFS_codes_classification[#Data],COLUMNS($F:H)+3,FALSE),"Do not enter data")</f>
        <v>Do not enter data</v>
      </c>
      <c r="E26" s="105" t="str">
        <f>IFERROR(VLOOKUP(Government_revenues_table[[#This Row],[GFS Classification]],[1]!Table6_GFS_codes_classification[#Data],COLUMNS($F:I)+3,FALSE),"Do not enter data")</f>
        <v>Do not enter data</v>
      </c>
      <c r="F26" s="339" t="s">
        <v>664</v>
      </c>
      <c r="G26" s="322" t="s">
        <v>285</v>
      </c>
      <c r="H26" s="340" t="s">
        <v>669</v>
      </c>
      <c r="I26" s="339" t="s">
        <v>584</v>
      </c>
      <c r="J26" s="341">
        <v>23230056.760000002</v>
      </c>
      <c r="K26" s="99" t="s">
        <v>541</v>
      </c>
      <c r="M26" s="429"/>
      <c r="N26" s="429"/>
    </row>
    <row r="27" spans="2:20" x14ac:dyDescent="0.3">
      <c r="B27" s="105" t="str">
        <f>IFERROR(VLOOKUP(Government_revenues_table[[#This Row],[GFS Classification]],[1]!Table6_GFS_codes_classification[#Data],COLUMNS($F:F)+3,FALSE),"Do not enter data")</f>
        <v>Do not enter data</v>
      </c>
      <c r="C27" s="105" t="str">
        <f>IFERROR(VLOOKUP(Government_revenues_table[[#This Row],[GFS Classification]],[1]!Table6_GFS_codes_classification[#Data],COLUMNS($F:G)+3,FALSE),"Do not enter data")</f>
        <v>Do not enter data</v>
      </c>
      <c r="D27" s="105" t="str">
        <f>IFERROR(VLOOKUP(Government_revenues_table[[#This Row],[GFS Classification]],[1]!Table6_GFS_codes_classification[#Data],COLUMNS($F:H)+3,FALSE),"Do not enter data")</f>
        <v>Do not enter data</v>
      </c>
      <c r="E27" s="105" t="str">
        <f>IFERROR(VLOOKUP(Government_revenues_table[[#This Row],[GFS Classification]],[1]!Table6_GFS_codes_classification[#Data],COLUMNS($F:I)+3,FALSE),"Do not enter data")</f>
        <v>Do not enter data</v>
      </c>
      <c r="F27" s="110" t="s">
        <v>261</v>
      </c>
      <c r="J27" s="107" t="s">
        <v>78</v>
      </c>
      <c r="K27" s="99" t="s">
        <v>286</v>
      </c>
    </row>
    <row r="28" spans="2:20" ht="16.5" thickBot="1" x14ac:dyDescent="0.35"/>
    <row r="29" spans="2:20" ht="17.25" thickBot="1" x14ac:dyDescent="0.35">
      <c r="I29" s="111" t="s">
        <v>903</v>
      </c>
      <c r="J29" s="347">
        <v>196636734.13</v>
      </c>
      <c r="T29" s="109"/>
    </row>
    <row r="30" spans="2:20" ht="21" customHeight="1" thickBot="1" x14ac:dyDescent="0.35">
      <c r="I30" s="112"/>
      <c r="J30" s="108"/>
    </row>
    <row r="31" spans="2:20" ht="17.25" thickBot="1" x14ac:dyDescent="0.35">
      <c r="I31" s="111" t="str">
        <f>"Total in "&amp;'[1]Part 1 - About'!E44</f>
        <v>Total in XXX</v>
      </c>
      <c r="J31" s="347"/>
    </row>
    <row r="35" spans="6:11" ht="24" x14ac:dyDescent="0.3">
      <c r="F35" s="264" t="s">
        <v>313</v>
      </c>
      <c r="G35" s="264"/>
      <c r="H35" s="113"/>
      <c r="I35" s="113"/>
      <c r="J35" s="113"/>
      <c r="K35" s="113"/>
    </row>
    <row r="36" spans="6:11" x14ac:dyDescent="0.3">
      <c r="F36" s="266" t="s">
        <v>314</v>
      </c>
      <c r="G36" s="114"/>
      <c r="H36" s="114"/>
      <c r="I36" s="114"/>
      <c r="J36" s="115"/>
      <c r="K36" s="114"/>
    </row>
    <row r="37" spans="6:11" x14ac:dyDescent="0.3">
      <c r="F37" s="266"/>
      <c r="G37" s="114"/>
      <c r="H37" s="114"/>
      <c r="I37" s="114"/>
      <c r="J37" s="115"/>
      <c r="K37" s="114"/>
    </row>
    <row r="38" spans="6:11" x14ac:dyDescent="0.3">
      <c r="F38" s="266"/>
      <c r="G38" s="114"/>
      <c r="H38" s="114"/>
      <c r="I38" s="114"/>
      <c r="J38" s="115"/>
      <c r="K38" s="114"/>
    </row>
    <row r="39" spans="6:11" x14ac:dyDescent="0.3">
      <c r="F39" s="266" t="s">
        <v>315</v>
      </c>
      <c r="G39" s="114" t="s">
        <v>316</v>
      </c>
      <c r="H39" s="114"/>
      <c r="I39" s="114"/>
      <c r="J39" s="115"/>
      <c r="K39" s="114"/>
    </row>
    <row r="40" spans="6:11" x14ac:dyDescent="0.3">
      <c r="F40" s="266" t="s">
        <v>317</v>
      </c>
      <c r="G40" s="114" t="s">
        <v>905</v>
      </c>
      <c r="H40" s="114"/>
      <c r="I40" s="114"/>
      <c r="J40" s="115"/>
      <c r="K40" s="114"/>
    </row>
    <row r="41" spans="6:11" x14ac:dyDescent="0.3">
      <c r="F41" s="266"/>
      <c r="G41" s="116" t="s">
        <v>267</v>
      </c>
      <c r="H41" s="116" t="s">
        <v>306</v>
      </c>
      <c r="I41" s="116" t="s">
        <v>307</v>
      </c>
      <c r="J41" s="117" t="s">
        <v>308</v>
      </c>
      <c r="K41" s="116" t="s">
        <v>284</v>
      </c>
    </row>
    <row r="42" spans="6:11" x14ac:dyDescent="0.3">
      <c r="F42" s="266"/>
      <c r="G42" s="118" t="s">
        <v>71</v>
      </c>
      <c r="H42" s="118" t="s">
        <v>318</v>
      </c>
      <c r="I42" s="118" t="s">
        <v>319</v>
      </c>
      <c r="J42" s="119"/>
      <c r="K42" s="120" t="s">
        <v>214</v>
      </c>
    </row>
    <row r="43" spans="6:11" x14ac:dyDescent="0.3">
      <c r="F43" s="266"/>
      <c r="G43" s="114" t="s">
        <v>274</v>
      </c>
      <c r="H43" s="114" t="s">
        <v>320</v>
      </c>
      <c r="I43" s="114" t="s">
        <v>319</v>
      </c>
      <c r="J43" s="115"/>
      <c r="K43" s="114" t="s">
        <v>214</v>
      </c>
    </row>
    <row r="44" spans="6:11" ht="16.5" thickBot="1" x14ac:dyDescent="0.35">
      <c r="F44" s="266"/>
      <c r="G44" s="121" t="s">
        <v>321</v>
      </c>
      <c r="H44" s="121"/>
      <c r="I44" s="121"/>
      <c r="J44" s="122">
        <f>SUM(J42:J43)</f>
        <v>0</v>
      </c>
      <c r="K44" s="121" t="s">
        <v>214</v>
      </c>
    </row>
    <row r="45" spans="6:11" ht="111.75" customHeight="1" thickTop="1" x14ac:dyDescent="0.3">
      <c r="F45" s="266" t="s">
        <v>322</v>
      </c>
      <c r="G45" s="430" t="s">
        <v>904</v>
      </c>
      <c r="H45" s="430"/>
      <c r="I45" s="430"/>
      <c r="J45" s="430"/>
      <c r="K45" s="114"/>
    </row>
    <row r="46" spans="6:11" ht="173.25" customHeight="1" x14ac:dyDescent="0.3">
      <c r="F46" s="266" t="s">
        <v>324</v>
      </c>
      <c r="G46" s="431" t="s">
        <v>687</v>
      </c>
      <c r="H46" s="431"/>
      <c r="I46" s="431"/>
      <c r="J46" s="431"/>
      <c r="K46" s="114"/>
    </row>
    <row r="47" spans="6:11" x14ac:dyDescent="0.3">
      <c r="F47" s="266" t="s">
        <v>325</v>
      </c>
      <c r="G47" s="114" t="s">
        <v>323</v>
      </c>
      <c r="H47" s="114"/>
      <c r="I47" s="114"/>
      <c r="J47" s="115"/>
      <c r="K47" s="114"/>
    </row>
    <row r="48" spans="6:11" x14ac:dyDescent="0.3">
      <c r="F48" s="266"/>
      <c r="G48" s="114"/>
      <c r="H48" s="114"/>
      <c r="I48" s="114"/>
      <c r="J48" s="115"/>
      <c r="K48" s="114"/>
    </row>
    <row r="49" spans="6:14" x14ac:dyDescent="0.3">
      <c r="F49" s="266"/>
      <c r="G49" s="114"/>
      <c r="H49" s="114"/>
      <c r="I49" s="114"/>
      <c r="J49" s="115"/>
      <c r="K49" s="114"/>
    </row>
    <row r="50" spans="6:14" ht="18.75" customHeight="1" x14ac:dyDescent="0.3">
      <c r="F50" s="266"/>
      <c r="G50" s="114"/>
      <c r="H50" s="114"/>
      <c r="I50" s="114"/>
      <c r="J50" s="115"/>
      <c r="K50" s="114"/>
    </row>
    <row r="51" spans="6:14" ht="15.75" customHeight="1" x14ac:dyDescent="0.3">
      <c r="F51" s="266"/>
      <c r="G51" s="114"/>
      <c r="H51" s="114"/>
      <c r="I51" s="114"/>
      <c r="J51" s="115"/>
      <c r="K51" s="114"/>
    </row>
    <row r="52" spans="6:14" x14ac:dyDescent="0.3">
      <c r="F52" s="266"/>
      <c r="G52" s="114"/>
      <c r="H52" s="114"/>
      <c r="I52" s="114"/>
      <c r="J52" s="115"/>
      <c r="K52" s="114"/>
    </row>
    <row r="53" spans="6:14" x14ac:dyDescent="0.3">
      <c r="F53" s="266"/>
      <c r="G53" s="114"/>
      <c r="H53" s="114"/>
      <c r="I53" s="114"/>
      <c r="J53" s="115"/>
      <c r="K53" s="114"/>
    </row>
    <row r="54" spans="6:14" x14ac:dyDescent="0.3">
      <c r="F54" s="262"/>
      <c r="G54" s="262"/>
      <c r="H54" s="262"/>
      <c r="I54" s="262"/>
      <c r="J54" s="262"/>
      <c r="K54" s="262"/>
    </row>
    <row r="55" spans="6:14" ht="15.75" customHeight="1" thickBot="1" x14ac:dyDescent="0.35">
      <c r="F55" s="432"/>
      <c r="G55" s="432"/>
      <c r="H55" s="432"/>
      <c r="I55" s="432"/>
      <c r="J55" s="432"/>
      <c r="K55" s="432"/>
      <c r="L55" s="432"/>
      <c r="M55" s="432"/>
      <c r="N55" s="432"/>
    </row>
    <row r="56" spans="6:14" x14ac:dyDescent="0.3">
      <c r="F56" s="433"/>
      <c r="G56" s="433"/>
      <c r="H56" s="433"/>
      <c r="I56" s="433"/>
      <c r="J56" s="433"/>
      <c r="K56" s="433"/>
      <c r="L56" s="433"/>
      <c r="M56" s="433"/>
      <c r="N56" s="433"/>
    </row>
    <row r="57" spans="6:14" ht="16.5" thickBot="1" x14ac:dyDescent="0.35">
      <c r="F57" s="414"/>
      <c r="G57" s="415"/>
      <c r="H57" s="415"/>
      <c r="I57" s="415"/>
      <c r="J57" s="415"/>
      <c r="K57" s="415"/>
      <c r="L57" s="415"/>
      <c r="M57" s="415"/>
      <c r="N57" s="415"/>
    </row>
    <row r="58" spans="6:14" x14ac:dyDescent="0.3">
      <c r="F58" s="416"/>
      <c r="G58" s="417"/>
      <c r="H58" s="417"/>
      <c r="I58" s="417"/>
      <c r="J58" s="417"/>
      <c r="K58" s="417"/>
      <c r="L58" s="417"/>
      <c r="M58" s="417"/>
      <c r="N58" s="417"/>
    </row>
    <row r="59" spans="6:14" ht="16.5" thickBot="1" x14ac:dyDescent="0.35">
      <c r="F59" s="434"/>
      <c r="G59" s="434"/>
      <c r="H59" s="434"/>
      <c r="I59" s="434"/>
      <c r="J59" s="434"/>
      <c r="K59" s="434"/>
      <c r="L59" s="434"/>
      <c r="M59" s="434"/>
      <c r="N59" s="434"/>
    </row>
    <row r="60" spans="6:14" x14ac:dyDescent="0.3">
      <c r="F60" s="394" t="s">
        <v>29</v>
      </c>
      <c r="G60" s="394"/>
      <c r="H60" s="394"/>
      <c r="I60" s="394"/>
      <c r="J60" s="394"/>
      <c r="K60" s="394"/>
      <c r="L60" s="394"/>
      <c r="M60" s="394"/>
      <c r="N60" s="394"/>
    </row>
    <row r="61" spans="6:14" ht="15.75" customHeight="1" x14ac:dyDescent="0.3">
      <c r="F61" s="377" t="s">
        <v>30</v>
      </c>
      <c r="G61" s="377"/>
      <c r="H61" s="377"/>
      <c r="I61" s="377"/>
      <c r="J61" s="377"/>
      <c r="K61" s="377"/>
      <c r="L61" s="377"/>
      <c r="M61" s="377"/>
      <c r="N61" s="377"/>
    </row>
    <row r="62" spans="6:14" x14ac:dyDescent="0.3">
      <c r="F62" s="394" t="s">
        <v>288</v>
      </c>
      <c r="G62" s="394"/>
      <c r="H62" s="394"/>
      <c r="I62" s="394"/>
      <c r="J62" s="394"/>
      <c r="K62" s="394"/>
      <c r="L62" s="394"/>
      <c r="M62" s="394"/>
      <c r="N62" s="394"/>
    </row>
  </sheetData>
  <sheetProtection insertRows="0"/>
  <protectedRanges>
    <protectedRange algorithmName="SHA-512" hashValue="19r0bVvPR7yZA0UiYij7Tv1CBk3noIABvFePbLhCJ4nk3L6A+Fy+RdPPS3STf+a52x4pG2PQK4FAkXK9epnlIA==" saltValue="gQC4yrLvnbJqxYZ0KSEoZA==" spinCount="100000" sqref="F27:G27 K42 K29 I27:K27 K22:K26" name="Government revenues"/>
    <protectedRange algorithmName="SHA-512" hashValue="19r0bVvPR7yZA0UiYij7Tv1CBk3noIABvFePbLhCJ4nk3L6A+Fy+RdPPS3STf+a52x4pG2PQK4FAkXK9epnlIA==" saltValue="gQC4yrLvnbJqxYZ0KSEoZA==" spinCount="100000" sqref="F22:F26" name="Government revenues_2"/>
    <protectedRange algorithmName="SHA-512" hashValue="19r0bVvPR7yZA0UiYij7Tv1CBk3noIABvFePbLhCJ4nk3L6A+Fy+RdPPS3STf+a52x4pG2PQK4FAkXK9epnlIA==" saltValue="gQC4yrLvnbJqxYZ0KSEoZA==" spinCount="100000" sqref="G22:G26" name="Government revenues_3"/>
    <protectedRange algorithmName="SHA-512" hashValue="19r0bVvPR7yZA0UiYij7Tv1CBk3noIABvFePbLhCJ4nk3L6A+Fy+RdPPS3STf+a52x4pG2PQK4FAkXK9epnlIA==" saltValue="gQC4yrLvnbJqxYZ0KSEoZA==" spinCount="100000" sqref="I22:I26" name="Government revenues_4"/>
    <protectedRange algorithmName="SHA-512" hashValue="19r0bVvPR7yZA0UiYij7Tv1CBk3noIABvFePbLhCJ4nk3L6A+Fy+RdPPS3STf+a52x4pG2PQK4FAkXK9epnlIA==" saltValue="gQC4yrLvnbJqxYZ0KSEoZA==" spinCount="100000" sqref="J22:J26" name="Government revenues_5"/>
  </protectedRanges>
  <mergeCells count="25">
    <mergeCell ref="F62:N62"/>
    <mergeCell ref="F55:N55"/>
    <mergeCell ref="F56:N56"/>
    <mergeCell ref="F57:N57"/>
    <mergeCell ref="F58:N58"/>
    <mergeCell ref="F59:N59"/>
    <mergeCell ref="F60:N60"/>
    <mergeCell ref="M19:N19"/>
    <mergeCell ref="F20:K20"/>
    <mergeCell ref="M21:N21"/>
    <mergeCell ref="M22:N26"/>
    <mergeCell ref="F61:N61"/>
    <mergeCell ref="G45:J45"/>
    <mergeCell ref="G46:J46"/>
    <mergeCell ref="F14:N14"/>
    <mergeCell ref="F15:N15"/>
    <mergeCell ref="F16:N16"/>
    <mergeCell ref="F18:K18"/>
    <mergeCell ref="M18:N18"/>
    <mergeCell ref="F13:N13"/>
    <mergeCell ref="F8:N8"/>
    <mergeCell ref="F9:N9"/>
    <mergeCell ref="F10:N10"/>
    <mergeCell ref="F11:N11"/>
    <mergeCell ref="F12:N12"/>
  </mergeCells>
  <dataValidations count="5">
    <dataValidation type="list" allowBlank="1" showInputMessage="1" showErrorMessage="1" sqref="F22:F26" xr:uid="{00000000-0002-0000-0D00-000000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26" xr:uid="{00000000-0002-0000-0D00-000001000000}"/>
    <dataValidation type="list" allowBlank="1" showInputMessage="1" showErrorMessage="1" promptTitle="Receiving government agency" prompt="Input the name of the government recipient here._x000a__x000a_Please refrain from using acronyms, and input complete name" sqref="I22:I23 I25:I26" xr:uid="{00000000-0002-0000-0D00-000002000000}">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26" xr:uid="{00000000-0002-0000-0D00-000003000000}">
      <formula1>0.1</formula1>
      <formula2>0.2</formula2>
    </dataValidation>
    <dataValidation type="whole" allowBlank="1" showInputMessage="1" showErrorMessage="1" sqref="J31" xr:uid="{00000000-0002-0000-0D00-000004000000}">
      <formula1>1</formula1>
      <formula2>2</formula2>
    </dataValidation>
  </dataValidations>
  <hyperlinks>
    <hyperlink ref="M19" r:id="rId1" location="r5-1" display="EITI Requirement 5.1" xr:uid="{00000000-0004-0000-0D00-000000000000}"/>
    <hyperlink ref="F20" r:id="rId2" location="r4-1" display="EITI Requirement 4.1" xr:uid="{00000000-0004-0000-0D00-000001000000}"/>
  </hyperlinks>
  <pageMargins left="0.7" right="0.7" top="0.75" bottom="0.75" header="0.3" footer="0.3"/>
  <pageSetup paperSize="9" orientation="portrait"/>
  <colBreaks count="1" manualBreakCount="1">
    <brk id="12" max="1048575" man="1"/>
  </colBreaks>
  <drawing r:id="rId3"/>
  <tableParts count="1">
    <tablePart r:id="rId4"/>
  </tablePart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2:O80"/>
  <sheetViews>
    <sheetView showGridLines="0" topLeftCell="C23" zoomScale="85" zoomScaleNormal="85" zoomScalePageLayoutView="125" workbookViewId="0">
      <selection activeCell="F49" sqref="F49"/>
    </sheetView>
  </sheetViews>
  <sheetFormatPr baseColWidth="10" defaultColWidth="9" defaultRowHeight="14.25" x14ac:dyDescent="0.25"/>
  <cols>
    <col min="1" max="1" width="3.875" style="112" customWidth="1"/>
    <col min="2" max="2" width="0" style="112" hidden="1" customWidth="1"/>
    <col min="3" max="3" width="18.5" style="112" customWidth="1"/>
    <col min="4" max="4" width="26" style="112" bestFit="1" customWidth="1"/>
    <col min="5" max="5" width="30.5" style="112" bestFit="1" customWidth="1"/>
    <col min="6" max="6" width="31.5" style="112" bestFit="1" customWidth="1"/>
    <col min="7" max="7" width="34.375" style="112" bestFit="1" customWidth="1"/>
    <col min="8" max="8" width="22.875" style="112" bestFit="1" customWidth="1"/>
    <col min="9" max="9" width="27" style="112" bestFit="1" customWidth="1"/>
    <col min="10" max="10" width="22.5" style="112" customWidth="1"/>
    <col min="11" max="11" width="37.375" style="112" bestFit="1" customWidth="1"/>
    <col min="12" max="12" width="38.5" style="112" bestFit="1" customWidth="1"/>
    <col min="13" max="13" width="26" style="112" bestFit="1" customWidth="1"/>
    <col min="14" max="14" width="16.5" style="112" bestFit="1" customWidth="1"/>
    <col min="15" max="15" width="33.5" style="112" customWidth="1"/>
    <col min="16" max="16" width="4" style="112" customWidth="1"/>
    <col min="17" max="17" width="9" style="112"/>
    <col min="18" max="34" width="15.875" style="112" customWidth="1"/>
    <col min="35" max="16384" width="9" style="112"/>
  </cols>
  <sheetData>
    <row r="2" spans="2:15" s="99" customFormat="1" ht="15.75" x14ac:dyDescent="0.3">
      <c r="C2" s="405" t="s">
        <v>326</v>
      </c>
      <c r="D2" s="405"/>
      <c r="E2" s="405"/>
      <c r="F2" s="405"/>
      <c r="G2" s="405"/>
      <c r="H2" s="405"/>
      <c r="I2" s="405"/>
      <c r="J2" s="405"/>
      <c r="K2" s="405"/>
      <c r="L2" s="405"/>
      <c r="M2" s="405"/>
      <c r="N2" s="405"/>
      <c r="O2" s="257"/>
    </row>
    <row r="3" spans="2:15" ht="21" customHeight="1" x14ac:dyDescent="0.25">
      <c r="C3" s="440" t="s">
        <v>327</v>
      </c>
      <c r="D3" s="440"/>
      <c r="E3" s="440"/>
      <c r="F3" s="440"/>
      <c r="G3" s="440"/>
      <c r="H3" s="440"/>
      <c r="I3" s="440"/>
      <c r="J3" s="440"/>
      <c r="K3" s="440"/>
      <c r="L3" s="440"/>
      <c r="M3" s="440"/>
      <c r="N3" s="440"/>
      <c r="O3" s="267"/>
    </row>
    <row r="4" spans="2:15" s="99" customFormat="1" ht="15.75" customHeight="1" x14ac:dyDescent="0.3">
      <c r="C4" s="435" t="s">
        <v>328</v>
      </c>
      <c r="D4" s="435"/>
      <c r="E4" s="435"/>
      <c r="F4" s="435"/>
      <c r="G4" s="435"/>
      <c r="H4" s="435"/>
      <c r="I4" s="435"/>
      <c r="J4" s="435"/>
      <c r="K4" s="435"/>
      <c r="L4" s="435"/>
      <c r="M4" s="435"/>
      <c r="N4" s="435"/>
      <c r="O4" s="268"/>
    </row>
    <row r="5" spans="2:15" s="99" customFormat="1" ht="15.75" customHeight="1" x14ac:dyDescent="0.3">
      <c r="C5" s="435" t="s">
        <v>329</v>
      </c>
      <c r="D5" s="435"/>
      <c r="E5" s="435"/>
      <c r="F5" s="435"/>
      <c r="G5" s="435"/>
      <c r="H5" s="435"/>
      <c r="I5" s="435"/>
      <c r="J5" s="435"/>
      <c r="K5" s="435"/>
      <c r="L5" s="435"/>
      <c r="M5" s="435"/>
      <c r="N5" s="435"/>
      <c r="O5" s="268"/>
    </row>
    <row r="6" spans="2:15" s="99" customFormat="1" ht="15.75" customHeight="1" x14ac:dyDescent="0.3">
      <c r="C6" s="435" t="s">
        <v>330</v>
      </c>
      <c r="D6" s="435"/>
      <c r="E6" s="435"/>
      <c r="F6" s="435"/>
      <c r="G6" s="435"/>
      <c r="H6" s="435"/>
      <c r="I6" s="435"/>
      <c r="J6" s="435"/>
      <c r="K6" s="435"/>
      <c r="L6" s="435"/>
      <c r="M6" s="435"/>
      <c r="N6" s="435"/>
      <c r="O6" s="268"/>
    </row>
    <row r="7" spans="2:15" s="99" customFormat="1" ht="15.75" customHeight="1" x14ac:dyDescent="0.3">
      <c r="C7" s="435" t="s">
        <v>331</v>
      </c>
      <c r="D7" s="435"/>
      <c r="E7" s="435"/>
      <c r="F7" s="435"/>
      <c r="G7" s="435"/>
      <c r="H7" s="435"/>
      <c r="I7" s="435"/>
      <c r="J7" s="435"/>
      <c r="K7" s="435"/>
      <c r="L7" s="435"/>
      <c r="M7" s="435"/>
      <c r="N7" s="435"/>
      <c r="O7" s="268"/>
    </row>
    <row r="8" spans="2:15" s="99" customFormat="1" ht="15.75" customHeight="1" x14ac:dyDescent="0.3">
      <c r="C8" s="435" t="s">
        <v>332</v>
      </c>
      <c r="D8" s="435"/>
      <c r="E8" s="435"/>
      <c r="F8" s="435"/>
      <c r="G8" s="435"/>
      <c r="H8" s="435"/>
      <c r="I8" s="435"/>
      <c r="J8" s="435"/>
      <c r="K8" s="435"/>
      <c r="L8" s="435"/>
      <c r="M8" s="435"/>
      <c r="N8" s="435"/>
      <c r="O8" s="268"/>
    </row>
    <row r="9" spans="2:15" s="99" customFormat="1" ht="15.75" x14ac:dyDescent="0.3">
      <c r="C9" s="436" t="s">
        <v>38</v>
      </c>
      <c r="D9" s="436"/>
      <c r="E9" s="436"/>
      <c r="F9" s="436"/>
      <c r="G9" s="436"/>
      <c r="H9" s="436"/>
      <c r="I9" s="436"/>
      <c r="J9" s="436"/>
      <c r="K9" s="436"/>
      <c r="L9" s="436"/>
      <c r="M9" s="436"/>
      <c r="N9" s="436"/>
      <c r="O9" s="263"/>
    </row>
    <row r="10" spans="2:15" x14ac:dyDescent="0.25">
      <c r="C10" s="438"/>
      <c r="D10" s="438"/>
      <c r="E10" s="438"/>
      <c r="F10" s="438"/>
      <c r="G10" s="438"/>
      <c r="H10" s="438"/>
      <c r="I10" s="438"/>
      <c r="J10" s="438"/>
      <c r="K10" s="438"/>
      <c r="L10" s="438"/>
      <c r="M10" s="438"/>
      <c r="N10" s="438"/>
    </row>
    <row r="11" spans="2:15" ht="24" x14ac:dyDescent="0.25">
      <c r="C11" s="407" t="s">
        <v>333</v>
      </c>
      <c r="D11" s="407"/>
      <c r="E11" s="407"/>
      <c r="F11" s="407"/>
      <c r="G11" s="407"/>
      <c r="H11" s="407"/>
      <c r="I11" s="407"/>
      <c r="J11" s="407"/>
      <c r="K11" s="407"/>
      <c r="L11" s="407"/>
      <c r="M11" s="407"/>
      <c r="N11" s="407"/>
      <c r="O11" s="261"/>
    </row>
    <row r="12" spans="2:15" s="99" customFormat="1" ht="14.25" customHeight="1" x14ac:dyDescent="0.3"/>
    <row r="13" spans="2:15" s="99" customFormat="1" ht="15.75" customHeight="1" x14ac:dyDescent="0.3">
      <c r="B13" s="427" t="s">
        <v>334</v>
      </c>
      <c r="C13" s="427"/>
      <c r="D13" s="427"/>
      <c r="E13" s="427"/>
      <c r="F13" s="427"/>
      <c r="G13" s="427"/>
      <c r="H13" s="427"/>
      <c r="I13" s="427"/>
      <c r="J13" s="427"/>
      <c r="K13" s="427"/>
      <c r="L13" s="427"/>
      <c r="M13" s="427"/>
      <c r="N13" s="427"/>
      <c r="O13" s="265"/>
    </row>
    <row r="14" spans="2:15" s="99" customFormat="1" ht="31.5" x14ac:dyDescent="0.3">
      <c r="B14" s="99" t="s">
        <v>267</v>
      </c>
      <c r="C14" s="99" t="s">
        <v>335</v>
      </c>
      <c r="D14" s="99" t="s">
        <v>307</v>
      </c>
      <c r="E14" s="99" t="s">
        <v>306</v>
      </c>
      <c r="F14" s="99" t="s">
        <v>336</v>
      </c>
      <c r="G14" s="99" t="s">
        <v>337</v>
      </c>
      <c r="H14" s="99" t="s">
        <v>338</v>
      </c>
      <c r="I14" s="99" t="s">
        <v>339</v>
      </c>
      <c r="J14" s="99" t="s">
        <v>308</v>
      </c>
      <c r="K14" s="99" t="s">
        <v>340</v>
      </c>
      <c r="L14" s="99" t="s">
        <v>341</v>
      </c>
      <c r="M14" s="99" t="s">
        <v>342</v>
      </c>
      <c r="N14" s="99" t="s">
        <v>343</v>
      </c>
      <c r="O14" s="219" t="s">
        <v>344</v>
      </c>
    </row>
    <row r="15" spans="2:15" s="99" customFormat="1" ht="15.75" x14ac:dyDescent="0.3">
      <c r="B15" s="99" t="e">
        <f>VLOOKUP(C15,[1]!Companies[#Data],3,FALSE)</f>
        <v>#REF!</v>
      </c>
      <c r="C15" s="339" t="s">
        <v>589</v>
      </c>
      <c r="D15" s="339" t="s">
        <v>583</v>
      </c>
      <c r="E15" s="339" t="s">
        <v>665</v>
      </c>
      <c r="F15" s="99" t="s">
        <v>345</v>
      </c>
      <c r="G15" s="99" t="s">
        <v>345</v>
      </c>
      <c r="I15" s="99" t="s">
        <v>541</v>
      </c>
      <c r="J15" s="344">
        <v>8111338.3499999996</v>
      </c>
      <c r="K15" s="99" t="s">
        <v>544</v>
      </c>
      <c r="L15" s="99" t="s">
        <v>544</v>
      </c>
      <c r="M15" s="99" t="s">
        <v>544</v>
      </c>
      <c r="O15" s="99" t="s">
        <v>62</v>
      </c>
    </row>
    <row r="16" spans="2:15" s="99" customFormat="1" ht="15.75" x14ac:dyDescent="0.3">
      <c r="B16" s="99" t="e">
        <f>VLOOKUP(C16,[1]!Companies[#Data],3,FALSE)</f>
        <v>#REF!</v>
      </c>
      <c r="C16" s="339" t="s">
        <v>589</v>
      </c>
      <c r="D16" s="339" t="s">
        <v>670</v>
      </c>
      <c r="E16" s="339" t="s">
        <v>666</v>
      </c>
      <c r="F16" s="99" t="s">
        <v>62</v>
      </c>
      <c r="G16" s="99" t="s">
        <v>62</v>
      </c>
      <c r="H16" s="99" t="s">
        <v>908</v>
      </c>
      <c r="I16" s="99" t="s">
        <v>541</v>
      </c>
      <c r="J16" s="344">
        <v>20023981.390000001</v>
      </c>
      <c r="K16" s="99" t="s">
        <v>544</v>
      </c>
      <c r="L16" s="99" t="s">
        <v>544</v>
      </c>
      <c r="M16" s="99" t="s">
        <v>544</v>
      </c>
      <c r="O16" s="99" t="s">
        <v>62</v>
      </c>
    </row>
    <row r="17" spans="2:15" s="99" customFormat="1" ht="15.75" x14ac:dyDescent="0.3">
      <c r="B17" s="99" t="e">
        <f>VLOOKUP(C17,[1]!Companies[#Data],3,FALSE)</f>
        <v>#REF!</v>
      </c>
      <c r="C17" s="339" t="s">
        <v>590</v>
      </c>
      <c r="D17" s="339" t="s">
        <v>671</v>
      </c>
      <c r="E17" s="339" t="s">
        <v>667</v>
      </c>
      <c r="F17" s="99" t="s">
        <v>345</v>
      </c>
      <c r="G17" s="99" t="s">
        <v>345</v>
      </c>
      <c r="I17" s="99" t="s">
        <v>541</v>
      </c>
      <c r="J17" s="344">
        <v>3188260.23</v>
      </c>
      <c r="K17" s="99" t="s">
        <v>544</v>
      </c>
      <c r="L17" s="99" t="s">
        <v>544</v>
      </c>
      <c r="M17" s="99" t="s">
        <v>544</v>
      </c>
      <c r="O17" s="99" t="s">
        <v>62</v>
      </c>
    </row>
    <row r="18" spans="2:15" s="99" customFormat="1" ht="15.75" x14ac:dyDescent="0.3">
      <c r="B18" s="99" t="e">
        <f>VLOOKUP(C18,[1]!Companies[#Data],3,FALSE)</f>
        <v>#REF!</v>
      </c>
      <c r="C18" s="339" t="s">
        <v>590</v>
      </c>
      <c r="D18" s="339" t="s">
        <v>583</v>
      </c>
      <c r="E18" s="339" t="s">
        <v>665</v>
      </c>
      <c r="F18" s="99" t="s">
        <v>345</v>
      </c>
      <c r="G18" s="99" t="s">
        <v>345</v>
      </c>
      <c r="I18" s="99" t="s">
        <v>541</v>
      </c>
      <c r="J18" s="344">
        <v>2071128.98</v>
      </c>
      <c r="K18" s="99" t="s">
        <v>544</v>
      </c>
      <c r="L18" s="99" t="s">
        <v>544</v>
      </c>
      <c r="M18" s="99" t="s">
        <v>544</v>
      </c>
      <c r="O18" s="99" t="s">
        <v>62</v>
      </c>
    </row>
    <row r="19" spans="2:15" s="99" customFormat="1" ht="15.75" x14ac:dyDescent="0.3">
      <c r="B19" s="99" t="e">
        <f>VLOOKUP(C19,[1]!Companies[#Data],3,FALSE)</f>
        <v>#REF!</v>
      </c>
      <c r="C19" s="339" t="s">
        <v>591</v>
      </c>
      <c r="D19" s="339" t="s">
        <v>671</v>
      </c>
      <c r="E19" s="339" t="s">
        <v>667</v>
      </c>
      <c r="F19" s="99" t="s">
        <v>345</v>
      </c>
      <c r="G19" s="99" t="s">
        <v>345</v>
      </c>
      <c r="I19" s="99" t="s">
        <v>541</v>
      </c>
      <c r="J19" s="344">
        <v>7089209</v>
      </c>
      <c r="K19" s="99" t="s">
        <v>544</v>
      </c>
      <c r="L19" s="99" t="s">
        <v>544</v>
      </c>
      <c r="M19" s="99" t="s">
        <v>544</v>
      </c>
      <c r="O19" s="99" t="s">
        <v>62</v>
      </c>
    </row>
    <row r="20" spans="2:15" s="99" customFormat="1" ht="15.75" x14ac:dyDescent="0.3">
      <c r="B20" s="99" t="e">
        <f>VLOOKUP(C20,[1]!Companies[#Data],3,FALSE)</f>
        <v>#REF!</v>
      </c>
      <c r="C20" s="339" t="s">
        <v>591</v>
      </c>
      <c r="D20" s="339" t="s">
        <v>583</v>
      </c>
      <c r="E20" s="339" t="s">
        <v>665</v>
      </c>
      <c r="F20" s="99" t="s">
        <v>345</v>
      </c>
      <c r="G20" s="99" t="s">
        <v>345</v>
      </c>
      <c r="I20" s="99" t="s">
        <v>541</v>
      </c>
      <c r="J20" s="344">
        <v>16315776</v>
      </c>
      <c r="K20" s="99" t="s">
        <v>544</v>
      </c>
      <c r="L20" s="99" t="s">
        <v>544</v>
      </c>
      <c r="M20" s="99" t="s">
        <v>544</v>
      </c>
      <c r="O20" s="99" t="s">
        <v>62</v>
      </c>
    </row>
    <row r="21" spans="2:15" s="99" customFormat="1" ht="15.75" x14ac:dyDescent="0.3">
      <c r="B21" s="99" t="e">
        <f>VLOOKUP(C21,[1]!Companies[#Data],3,FALSE)</f>
        <v>#REF!</v>
      </c>
      <c r="C21" s="339" t="s">
        <v>591</v>
      </c>
      <c r="D21" s="339" t="s">
        <v>670</v>
      </c>
      <c r="E21" s="339" t="s">
        <v>666</v>
      </c>
      <c r="F21" s="99" t="s">
        <v>62</v>
      </c>
      <c r="G21" s="99" t="s">
        <v>62</v>
      </c>
      <c r="H21" s="99" t="s">
        <v>909</v>
      </c>
      <c r="I21" s="99" t="s">
        <v>541</v>
      </c>
      <c r="J21" s="344">
        <v>14632202</v>
      </c>
      <c r="K21" s="99" t="s">
        <v>544</v>
      </c>
      <c r="L21" s="99" t="s">
        <v>544</v>
      </c>
      <c r="M21" s="99" t="s">
        <v>544</v>
      </c>
      <c r="O21" s="99" t="s">
        <v>62</v>
      </c>
    </row>
    <row r="22" spans="2:15" s="99" customFormat="1" ht="15.75" x14ac:dyDescent="0.3">
      <c r="B22" s="99" t="e">
        <f>VLOOKUP(C22,[1]!Companies[#Data],3,FALSE)</f>
        <v>#REF!</v>
      </c>
      <c r="C22" s="339" t="s">
        <v>592</v>
      </c>
      <c r="D22" s="339" t="s">
        <v>583</v>
      </c>
      <c r="E22" s="339" t="s">
        <v>665</v>
      </c>
      <c r="F22" s="99" t="s">
        <v>345</v>
      </c>
      <c r="G22" s="99" t="s">
        <v>345</v>
      </c>
      <c r="I22" s="99" t="s">
        <v>541</v>
      </c>
      <c r="J22" s="344">
        <v>123352</v>
      </c>
      <c r="K22" s="99" t="s">
        <v>544</v>
      </c>
      <c r="L22" s="99" t="s">
        <v>544</v>
      </c>
      <c r="M22" s="99" t="s">
        <v>544</v>
      </c>
      <c r="O22" s="99" t="s">
        <v>62</v>
      </c>
    </row>
    <row r="23" spans="2:15" s="99" customFormat="1" ht="15.75" x14ac:dyDescent="0.3">
      <c r="B23" s="99" t="e">
        <f>VLOOKUP(C23,[1]!Companies[#Data],3,FALSE)</f>
        <v>#REF!</v>
      </c>
      <c r="C23" s="339" t="s">
        <v>592</v>
      </c>
      <c r="D23" s="339" t="s">
        <v>670</v>
      </c>
      <c r="E23" s="339" t="s">
        <v>666</v>
      </c>
      <c r="F23" s="99" t="s">
        <v>62</v>
      </c>
      <c r="G23" s="99" t="s">
        <v>62</v>
      </c>
      <c r="H23" s="99" t="s">
        <v>910</v>
      </c>
      <c r="I23" s="99" t="s">
        <v>541</v>
      </c>
      <c r="J23" s="344">
        <v>199371</v>
      </c>
      <c r="K23" s="99" t="s">
        <v>544</v>
      </c>
      <c r="L23" s="99" t="s">
        <v>544</v>
      </c>
      <c r="M23" s="99" t="s">
        <v>544</v>
      </c>
      <c r="O23" s="99" t="s">
        <v>62</v>
      </c>
    </row>
    <row r="24" spans="2:15" s="99" customFormat="1" ht="15.75" x14ac:dyDescent="0.3">
      <c r="B24" s="99" t="e">
        <f>VLOOKUP(C24,[1]!Companies[#Data],3,FALSE)</f>
        <v>#REF!</v>
      </c>
      <c r="C24" s="339" t="s">
        <v>592</v>
      </c>
      <c r="D24" s="339" t="s">
        <v>583</v>
      </c>
      <c r="E24" s="339" t="s">
        <v>668</v>
      </c>
      <c r="F24" s="99" t="s">
        <v>345</v>
      </c>
      <c r="G24" s="99" t="s">
        <v>345</v>
      </c>
      <c r="I24" s="99" t="s">
        <v>541</v>
      </c>
      <c r="J24" s="344">
        <v>474653</v>
      </c>
      <c r="K24" s="99" t="s">
        <v>544</v>
      </c>
      <c r="L24" s="99" t="s">
        <v>544</v>
      </c>
      <c r="M24" s="99" t="s">
        <v>544</v>
      </c>
      <c r="O24" s="99" t="s">
        <v>62</v>
      </c>
    </row>
    <row r="25" spans="2:15" s="99" customFormat="1" ht="15.75" x14ac:dyDescent="0.3">
      <c r="B25" s="99" t="e">
        <f>VLOOKUP(C25,[1]!Companies[#Data],3,FALSE)</f>
        <v>#REF!</v>
      </c>
      <c r="C25" s="339" t="s">
        <v>593</v>
      </c>
      <c r="D25" s="339" t="s">
        <v>671</v>
      </c>
      <c r="E25" s="339" t="s">
        <v>667</v>
      </c>
      <c r="F25" s="99" t="s">
        <v>345</v>
      </c>
      <c r="G25" s="99" t="s">
        <v>345</v>
      </c>
      <c r="I25" s="99" t="s">
        <v>541</v>
      </c>
      <c r="J25" s="344">
        <v>248625.5</v>
      </c>
      <c r="K25" s="99" t="s">
        <v>544</v>
      </c>
      <c r="L25" s="99" t="s">
        <v>544</v>
      </c>
      <c r="M25" s="99" t="s">
        <v>544</v>
      </c>
      <c r="O25" s="99" t="s">
        <v>62</v>
      </c>
    </row>
    <row r="26" spans="2:15" s="99" customFormat="1" ht="15.75" x14ac:dyDescent="0.3">
      <c r="B26" s="99" t="e">
        <f>VLOOKUP(C26,[1]!Companies[#Data],3,FALSE)</f>
        <v>#REF!</v>
      </c>
      <c r="C26" s="339" t="s">
        <v>593</v>
      </c>
      <c r="D26" s="339" t="s">
        <v>583</v>
      </c>
      <c r="E26" s="339" t="s">
        <v>665</v>
      </c>
      <c r="F26" s="99" t="s">
        <v>345</v>
      </c>
      <c r="G26" s="99" t="s">
        <v>345</v>
      </c>
      <c r="I26" s="99" t="s">
        <v>541</v>
      </c>
      <c r="J26" s="344">
        <v>405169</v>
      </c>
      <c r="K26" s="99" t="s">
        <v>544</v>
      </c>
      <c r="L26" s="99" t="s">
        <v>544</v>
      </c>
      <c r="M26" s="99" t="s">
        <v>544</v>
      </c>
      <c r="O26" s="99" t="s">
        <v>62</v>
      </c>
    </row>
    <row r="27" spans="2:15" s="99" customFormat="1" ht="15.75" x14ac:dyDescent="0.3">
      <c r="B27" s="99" t="e">
        <f>VLOOKUP(C27,[1]!Companies[#Data],3,FALSE)</f>
        <v>#REF!</v>
      </c>
      <c r="C27" s="339" t="s">
        <v>593</v>
      </c>
      <c r="D27" s="339" t="s">
        <v>583</v>
      </c>
      <c r="E27" s="339" t="s">
        <v>668</v>
      </c>
      <c r="F27" s="99" t="s">
        <v>345</v>
      </c>
      <c r="G27" s="99" t="s">
        <v>345</v>
      </c>
      <c r="I27" s="99" t="s">
        <v>541</v>
      </c>
      <c r="J27" s="344">
        <v>550000</v>
      </c>
      <c r="K27" s="99" t="s">
        <v>544</v>
      </c>
      <c r="L27" s="99" t="s">
        <v>544</v>
      </c>
      <c r="M27" s="99" t="s">
        <v>544</v>
      </c>
      <c r="O27" s="99" t="s">
        <v>62</v>
      </c>
    </row>
    <row r="28" spans="2:15" s="99" customFormat="1" ht="15.75" x14ac:dyDescent="0.3">
      <c r="B28" s="99" t="e">
        <f>VLOOKUP(C28,[1]!Companies[#Data],3,FALSE)</f>
        <v>#REF!</v>
      </c>
      <c r="C28" s="339" t="s">
        <v>594</v>
      </c>
      <c r="D28" s="339" t="s">
        <v>583</v>
      </c>
      <c r="E28" s="339" t="s">
        <v>665</v>
      </c>
      <c r="F28" s="99" t="s">
        <v>345</v>
      </c>
      <c r="G28" s="99" t="s">
        <v>345</v>
      </c>
      <c r="I28" s="99" t="s">
        <v>541</v>
      </c>
      <c r="J28" s="344">
        <v>1986260.91</v>
      </c>
      <c r="K28" s="99" t="s">
        <v>544</v>
      </c>
      <c r="L28" s="99" t="s">
        <v>544</v>
      </c>
      <c r="M28" s="99" t="s">
        <v>544</v>
      </c>
      <c r="O28" s="99" t="s">
        <v>62</v>
      </c>
    </row>
    <row r="29" spans="2:15" s="99" customFormat="1" ht="15.75" x14ac:dyDescent="0.3">
      <c r="B29" s="99" t="e">
        <f>VLOOKUP(C29,[1]!Companies[#Data],3,FALSE)</f>
        <v>#REF!</v>
      </c>
      <c r="C29" s="339" t="s">
        <v>595</v>
      </c>
      <c r="D29" s="339" t="s">
        <v>671</v>
      </c>
      <c r="E29" s="339" t="s">
        <v>667</v>
      </c>
      <c r="F29" s="99" t="s">
        <v>345</v>
      </c>
      <c r="G29" s="99" t="s">
        <v>345</v>
      </c>
      <c r="I29" s="99" t="s">
        <v>541</v>
      </c>
      <c r="J29" s="344">
        <v>4045363.54</v>
      </c>
      <c r="K29" s="99" t="s">
        <v>544</v>
      </c>
      <c r="L29" s="99" t="s">
        <v>544</v>
      </c>
      <c r="M29" s="99" t="s">
        <v>544</v>
      </c>
      <c r="O29" s="99" t="s">
        <v>62</v>
      </c>
    </row>
    <row r="30" spans="2:15" s="99" customFormat="1" ht="15.75" x14ac:dyDescent="0.3">
      <c r="B30" s="342" t="e">
        <f>VLOOKUP(C30,[1]!Companies[#Data],3,FALSE)</f>
        <v>#REF!</v>
      </c>
      <c r="C30" s="339" t="s">
        <v>595</v>
      </c>
      <c r="D30" s="339" t="s">
        <v>583</v>
      </c>
      <c r="E30" s="339" t="s">
        <v>665</v>
      </c>
      <c r="F30" s="99" t="s">
        <v>345</v>
      </c>
      <c r="G30" s="99" t="s">
        <v>345</v>
      </c>
      <c r="I30" s="99" t="s">
        <v>541</v>
      </c>
      <c r="J30" s="344">
        <v>4118037.36</v>
      </c>
      <c r="K30" s="99" t="s">
        <v>544</v>
      </c>
      <c r="L30" s="99" t="s">
        <v>544</v>
      </c>
      <c r="M30" s="99" t="s">
        <v>544</v>
      </c>
      <c r="O30" s="99" t="s">
        <v>62</v>
      </c>
    </row>
    <row r="31" spans="2:15" s="99" customFormat="1" ht="15.75" x14ac:dyDescent="0.3">
      <c r="B31" s="342" t="e">
        <f>VLOOKUP(C31,[1]!Companies[#Data],3,FALSE)</f>
        <v>#REF!</v>
      </c>
      <c r="C31" s="339" t="s">
        <v>639</v>
      </c>
      <c r="D31" s="339" t="s">
        <v>670</v>
      </c>
      <c r="E31" s="339" t="s">
        <v>666</v>
      </c>
      <c r="F31" s="99" t="s">
        <v>62</v>
      </c>
      <c r="G31" s="99" t="s">
        <v>62</v>
      </c>
      <c r="H31" s="99" t="s">
        <v>911</v>
      </c>
      <c r="I31" s="99" t="s">
        <v>541</v>
      </c>
      <c r="J31" s="344">
        <v>1072908.8999999999</v>
      </c>
      <c r="K31" s="99" t="s">
        <v>544</v>
      </c>
      <c r="L31" s="99" t="s">
        <v>544</v>
      </c>
      <c r="M31" s="99" t="s">
        <v>544</v>
      </c>
      <c r="O31" s="99" t="s">
        <v>62</v>
      </c>
    </row>
    <row r="32" spans="2:15" s="99" customFormat="1" ht="15.75" x14ac:dyDescent="0.3">
      <c r="B32" s="342" t="e">
        <f>VLOOKUP(C32,[1]!Companies[#Data],3,FALSE)</f>
        <v>#REF!</v>
      </c>
      <c r="C32" s="339" t="s">
        <v>596</v>
      </c>
      <c r="D32" s="339" t="s">
        <v>583</v>
      </c>
      <c r="E32" s="339" t="s">
        <v>668</v>
      </c>
      <c r="F32" s="99" t="s">
        <v>345</v>
      </c>
      <c r="G32" s="99" t="s">
        <v>345</v>
      </c>
      <c r="I32" s="99" t="s">
        <v>541</v>
      </c>
      <c r="J32" s="344">
        <v>2313431.2000000002</v>
      </c>
      <c r="K32" s="99" t="s">
        <v>544</v>
      </c>
      <c r="L32" s="99" t="s">
        <v>544</v>
      </c>
      <c r="M32" s="99" t="s">
        <v>544</v>
      </c>
      <c r="O32" s="99" t="s">
        <v>62</v>
      </c>
    </row>
    <row r="33" spans="2:15" s="99" customFormat="1" ht="15.75" x14ac:dyDescent="0.3">
      <c r="B33" s="342" t="e">
        <f>VLOOKUP(C33,[1]!Companies[#Data],3,FALSE)</f>
        <v>#REF!</v>
      </c>
      <c r="C33" s="339" t="s">
        <v>596</v>
      </c>
      <c r="D33" s="339" t="s">
        <v>584</v>
      </c>
      <c r="E33" s="339" t="s">
        <v>669</v>
      </c>
      <c r="F33" s="99" t="s">
        <v>345</v>
      </c>
      <c r="G33" s="99" t="s">
        <v>345</v>
      </c>
      <c r="I33" s="99" t="s">
        <v>541</v>
      </c>
      <c r="J33" s="344">
        <v>2589627.7599999998</v>
      </c>
      <c r="K33" s="99" t="s">
        <v>544</v>
      </c>
      <c r="L33" s="99" t="s">
        <v>544</v>
      </c>
      <c r="M33" s="99" t="s">
        <v>544</v>
      </c>
      <c r="O33" s="99" t="s">
        <v>62</v>
      </c>
    </row>
    <row r="34" spans="2:15" s="99" customFormat="1" ht="15.75" x14ac:dyDescent="0.3">
      <c r="B34" s="342" t="e">
        <f>VLOOKUP(C34,[1]!Companies[#Data],3,FALSE)</f>
        <v>#REF!</v>
      </c>
      <c r="C34" s="339" t="s">
        <v>597</v>
      </c>
      <c r="D34" s="339" t="s">
        <v>670</v>
      </c>
      <c r="E34" s="339" t="s">
        <v>666</v>
      </c>
      <c r="F34" s="99" t="s">
        <v>62</v>
      </c>
      <c r="G34" s="99" t="s">
        <v>62</v>
      </c>
      <c r="H34" s="99" t="s">
        <v>912</v>
      </c>
      <c r="I34" s="99" t="s">
        <v>541</v>
      </c>
      <c r="J34" s="344">
        <v>6856478.46</v>
      </c>
      <c r="K34" s="99" t="s">
        <v>544</v>
      </c>
      <c r="L34" s="99" t="s">
        <v>544</v>
      </c>
      <c r="M34" s="99" t="s">
        <v>544</v>
      </c>
      <c r="O34" s="99" t="s">
        <v>62</v>
      </c>
    </row>
    <row r="35" spans="2:15" s="99" customFormat="1" ht="15.75" x14ac:dyDescent="0.3">
      <c r="B35" s="342" t="e">
        <f>VLOOKUP(C35,[1]!Companies[#Data],3,FALSE)</f>
        <v>#REF!</v>
      </c>
      <c r="C35" s="339" t="s">
        <v>598</v>
      </c>
      <c r="D35" s="339" t="s">
        <v>671</v>
      </c>
      <c r="E35" s="339" t="s">
        <v>667</v>
      </c>
      <c r="F35" s="99" t="s">
        <v>345</v>
      </c>
      <c r="G35" s="99" t="s">
        <v>345</v>
      </c>
      <c r="I35" s="99" t="s">
        <v>541</v>
      </c>
      <c r="J35" s="344">
        <v>4620000</v>
      </c>
      <c r="K35" s="99" t="s">
        <v>544</v>
      </c>
      <c r="L35" s="99" t="s">
        <v>544</v>
      </c>
      <c r="M35" s="99" t="s">
        <v>544</v>
      </c>
      <c r="O35" s="99" t="s">
        <v>62</v>
      </c>
    </row>
    <row r="36" spans="2:15" s="99" customFormat="1" ht="15.75" x14ac:dyDescent="0.3">
      <c r="B36" s="342" t="e">
        <f>VLOOKUP(C36,[1]!Companies[#Data],3,FALSE)</f>
        <v>#REF!</v>
      </c>
      <c r="C36" s="339" t="s">
        <v>598</v>
      </c>
      <c r="D36" s="339" t="s">
        <v>583</v>
      </c>
      <c r="E36" s="339" t="s">
        <v>665</v>
      </c>
      <c r="F36" s="99" t="s">
        <v>345</v>
      </c>
      <c r="G36" s="99" t="s">
        <v>345</v>
      </c>
      <c r="I36" s="99" t="s">
        <v>541</v>
      </c>
      <c r="J36" s="344">
        <v>4367000</v>
      </c>
      <c r="K36" s="99" t="s">
        <v>544</v>
      </c>
      <c r="L36" s="99" t="s">
        <v>544</v>
      </c>
      <c r="M36" s="99" t="s">
        <v>544</v>
      </c>
      <c r="O36" s="99" t="s">
        <v>62</v>
      </c>
    </row>
    <row r="37" spans="2:15" s="99" customFormat="1" ht="15.75" x14ac:dyDescent="0.3">
      <c r="B37" s="342" t="e">
        <f>VLOOKUP(C37,[1]!Companies[#Data],3,FALSE)</f>
        <v>#REF!</v>
      </c>
      <c r="C37" s="339" t="s">
        <v>599</v>
      </c>
      <c r="D37" s="339" t="s">
        <v>584</v>
      </c>
      <c r="E37" s="339" t="s">
        <v>669</v>
      </c>
      <c r="F37" s="99" t="s">
        <v>345</v>
      </c>
      <c r="G37" s="99" t="s">
        <v>345</v>
      </c>
      <c r="I37" s="99" t="s">
        <v>541</v>
      </c>
      <c r="J37" s="344">
        <v>20640429</v>
      </c>
      <c r="K37" s="99" t="s">
        <v>544</v>
      </c>
      <c r="L37" s="99" t="s">
        <v>544</v>
      </c>
      <c r="M37" s="99" t="s">
        <v>544</v>
      </c>
      <c r="O37" s="99" t="s">
        <v>62</v>
      </c>
    </row>
    <row r="38" spans="2:15" s="99" customFormat="1" ht="15.75" x14ac:dyDescent="0.3">
      <c r="B38" s="342" t="e">
        <f>VLOOKUP(C38,[1]!Companies[#Data],3,FALSE)</f>
        <v>#REF!</v>
      </c>
      <c r="C38" s="339" t="s">
        <v>600</v>
      </c>
      <c r="D38" s="339" t="s">
        <v>583</v>
      </c>
      <c r="E38" s="339" t="s">
        <v>668</v>
      </c>
      <c r="F38" s="99" t="s">
        <v>345</v>
      </c>
      <c r="G38" s="99" t="s">
        <v>345</v>
      </c>
      <c r="I38" s="99" t="s">
        <v>541</v>
      </c>
      <c r="J38" s="344">
        <v>109458</v>
      </c>
      <c r="K38" s="99" t="s">
        <v>544</v>
      </c>
      <c r="L38" s="99" t="s">
        <v>544</v>
      </c>
      <c r="M38" s="99" t="s">
        <v>544</v>
      </c>
      <c r="O38" s="99" t="s">
        <v>62</v>
      </c>
    </row>
    <row r="39" spans="2:15" s="99" customFormat="1" ht="15.75" x14ac:dyDescent="0.3">
      <c r="B39" s="342" t="e">
        <f>VLOOKUP(C39,[1]!Companies[#Data],3,FALSE)</f>
        <v>#REF!</v>
      </c>
      <c r="C39" s="339" t="s">
        <v>601</v>
      </c>
      <c r="D39" s="339" t="s">
        <v>671</v>
      </c>
      <c r="E39" s="339" t="s">
        <v>667</v>
      </c>
      <c r="F39" s="99" t="s">
        <v>345</v>
      </c>
      <c r="G39" s="99" t="s">
        <v>345</v>
      </c>
      <c r="I39" s="99" t="s">
        <v>541</v>
      </c>
      <c r="J39" s="345">
        <v>621688</v>
      </c>
      <c r="K39" s="99" t="s">
        <v>544</v>
      </c>
      <c r="L39" s="99" t="s">
        <v>544</v>
      </c>
      <c r="M39" s="99" t="s">
        <v>544</v>
      </c>
      <c r="O39" s="99" t="s">
        <v>62</v>
      </c>
    </row>
    <row r="40" spans="2:15" s="99" customFormat="1" ht="15.75" x14ac:dyDescent="0.3">
      <c r="B40" s="342" t="e">
        <f>VLOOKUP(C40,[1]!Companies[#Data],3,FALSE)</f>
        <v>#REF!</v>
      </c>
      <c r="C40" s="339" t="s">
        <v>601</v>
      </c>
      <c r="D40" s="339" t="s">
        <v>583</v>
      </c>
      <c r="E40" s="339" t="s">
        <v>665</v>
      </c>
      <c r="F40" s="99" t="s">
        <v>345</v>
      </c>
      <c r="G40" s="99" t="s">
        <v>345</v>
      </c>
      <c r="I40" s="99" t="s">
        <v>541</v>
      </c>
      <c r="J40" s="345">
        <v>549869</v>
      </c>
      <c r="K40" s="99" t="s">
        <v>544</v>
      </c>
      <c r="L40" s="99" t="s">
        <v>544</v>
      </c>
      <c r="M40" s="99" t="s">
        <v>544</v>
      </c>
      <c r="O40" s="99" t="s">
        <v>62</v>
      </c>
    </row>
    <row r="41" spans="2:15" s="99" customFormat="1" ht="15.75" x14ac:dyDescent="0.3">
      <c r="B41" s="342" t="e">
        <f>VLOOKUP(C41,[1]!Companies[#Data],3,FALSE)</f>
        <v>#REF!</v>
      </c>
      <c r="C41" s="339" t="s">
        <v>602</v>
      </c>
      <c r="D41" s="339" t="s">
        <v>671</v>
      </c>
      <c r="E41" s="339" t="s">
        <v>667</v>
      </c>
      <c r="F41" s="99" t="s">
        <v>345</v>
      </c>
      <c r="G41" s="99" t="s">
        <v>345</v>
      </c>
      <c r="I41" s="99" t="s">
        <v>541</v>
      </c>
      <c r="J41" s="344">
        <v>2373749.9900000002</v>
      </c>
      <c r="K41" s="99" t="s">
        <v>544</v>
      </c>
      <c r="L41" s="99" t="s">
        <v>544</v>
      </c>
      <c r="M41" s="99" t="s">
        <v>544</v>
      </c>
      <c r="O41" s="99" t="s">
        <v>62</v>
      </c>
    </row>
    <row r="42" spans="2:15" s="99" customFormat="1" ht="15.75" x14ac:dyDescent="0.3">
      <c r="B42" s="342" t="e">
        <f>VLOOKUP(C42,[1]!Companies[#Data],3,FALSE)</f>
        <v>#REF!</v>
      </c>
      <c r="C42" s="339" t="s">
        <v>602</v>
      </c>
      <c r="D42" s="339" t="s">
        <v>583</v>
      </c>
      <c r="E42" s="339" t="s">
        <v>665</v>
      </c>
      <c r="F42" s="99" t="s">
        <v>345</v>
      </c>
      <c r="G42" s="99" t="s">
        <v>345</v>
      </c>
      <c r="I42" s="99" t="s">
        <v>541</v>
      </c>
      <c r="J42" s="344">
        <v>3849082.37</v>
      </c>
      <c r="K42" s="99" t="s">
        <v>544</v>
      </c>
      <c r="L42" s="99" t="s">
        <v>544</v>
      </c>
      <c r="M42" s="99" t="s">
        <v>544</v>
      </c>
      <c r="O42" s="99" t="s">
        <v>62</v>
      </c>
    </row>
    <row r="43" spans="2:15" s="99" customFormat="1" ht="15.75" x14ac:dyDescent="0.3">
      <c r="B43" s="342" t="e">
        <f>VLOOKUP(C43,[1]!Companies[#Data],3,FALSE)</f>
        <v>#REF!</v>
      </c>
      <c r="C43" s="339" t="s">
        <v>603</v>
      </c>
      <c r="D43" s="339" t="s">
        <v>670</v>
      </c>
      <c r="E43" s="339" t="s">
        <v>666</v>
      </c>
      <c r="F43" s="99" t="s">
        <v>62</v>
      </c>
      <c r="G43" s="99" t="s">
        <v>62</v>
      </c>
      <c r="H43" s="99" t="s">
        <v>913</v>
      </c>
      <c r="I43" s="99" t="s">
        <v>541</v>
      </c>
      <c r="J43" s="344">
        <v>1461161</v>
      </c>
      <c r="K43" s="99" t="s">
        <v>544</v>
      </c>
      <c r="L43" s="99" t="s">
        <v>544</v>
      </c>
      <c r="M43" s="99" t="s">
        <v>544</v>
      </c>
      <c r="O43" s="99" t="s">
        <v>62</v>
      </c>
    </row>
    <row r="44" spans="2:15" s="99" customFormat="1" ht="15.75" x14ac:dyDescent="0.3">
      <c r="B44" s="342" t="e">
        <f>VLOOKUP(C44,[1]!Companies[#Data],3,FALSE)</f>
        <v>#REF!</v>
      </c>
      <c r="C44" s="339" t="s">
        <v>604</v>
      </c>
      <c r="D44" s="339" t="s">
        <v>583</v>
      </c>
      <c r="E44" s="339" t="s">
        <v>665</v>
      </c>
      <c r="F44" s="99" t="s">
        <v>345</v>
      </c>
      <c r="G44" s="99" t="s">
        <v>345</v>
      </c>
      <c r="I44" s="99" t="s">
        <v>541</v>
      </c>
      <c r="J44" s="344">
        <v>10242</v>
      </c>
      <c r="K44" s="99" t="s">
        <v>544</v>
      </c>
      <c r="L44" s="99" t="s">
        <v>544</v>
      </c>
      <c r="M44" s="99" t="s">
        <v>544</v>
      </c>
      <c r="O44" s="99" t="s">
        <v>62</v>
      </c>
    </row>
    <row r="45" spans="2:15" s="99" customFormat="1" ht="15.75" x14ac:dyDescent="0.3">
      <c r="B45" s="342" t="e">
        <f>VLOOKUP(C45,[1]!Companies[#Data],3,FALSE)</f>
        <v>#REF!</v>
      </c>
      <c r="C45" s="339" t="s">
        <v>604</v>
      </c>
      <c r="D45" s="339" t="s">
        <v>670</v>
      </c>
      <c r="E45" s="339" t="s">
        <v>666</v>
      </c>
      <c r="F45" s="99" t="s">
        <v>62</v>
      </c>
      <c r="G45" s="99" t="s">
        <v>62</v>
      </c>
      <c r="H45" s="99" t="s">
        <v>914</v>
      </c>
      <c r="I45" s="99" t="s">
        <v>541</v>
      </c>
      <c r="J45" s="344">
        <v>164197.57999999999</v>
      </c>
      <c r="K45" s="99" t="s">
        <v>544</v>
      </c>
      <c r="L45" s="99" t="s">
        <v>544</v>
      </c>
      <c r="M45" s="99" t="s">
        <v>544</v>
      </c>
      <c r="O45" s="99" t="s">
        <v>62</v>
      </c>
    </row>
    <row r="46" spans="2:15" s="99" customFormat="1" ht="15.75" x14ac:dyDescent="0.3">
      <c r="B46" s="342" t="e">
        <f>VLOOKUP(C46,[1]!Companies[#Data],3,FALSE)</f>
        <v>#REF!</v>
      </c>
      <c r="C46" s="339" t="s">
        <v>605</v>
      </c>
      <c r="D46" s="339" t="s">
        <v>671</v>
      </c>
      <c r="E46" s="339" t="s">
        <v>667</v>
      </c>
      <c r="F46" s="99" t="s">
        <v>345</v>
      </c>
      <c r="G46" s="99" t="s">
        <v>345</v>
      </c>
      <c r="I46" s="99" t="s">
        <v>541</v>
      </c>
      <c r="J46" s="344">
        <v>6567375</v>
      </c>
      <c r="K46" s="99" t="s">
        <v>544</v>
      </c>
      <c r="L46" s="99" t="s">
        <v>544</v>
      </c>
      <c r="M46" s="99" t="s">
        <v>544</v>
      </c>
      <c r="O46" s="99" t="s">
        <v>62</v>
      </c>
    </row>
    <row r="47" spans="2:15" s="99" customFormat="1" ht="15.75" x14ac:dyDescent="0.3">
      <c r="B47" s="342" t="e">
        <f>VLOOKUP(C47,[1]!Companies[#Data],3,FALSE)</f>
        <v>#REF!</v>
      </c>
      <c r="C47" s="339" t="s">
        <v>605</v>
      </c>
      <c r="D47" s="339" t="s">
        <v>670</v>
      </c>
      <c r="E47" s="339" t="s">
        <v>666</v>
      </c>
      <c r="F47" s="99" t="s">
        <v>62</v>
      </c>
      <c r="G47" s="99" t="s">
        <v>62</v>
      </c>
      <c r="H47" s="99" t="s">
        <v>915</v>
      </c>
      <c r="I47" s="99" t="s">
        <v>541</v>
      </c>
      <c r="J47" s="346">
        <v>54887307.609999999</v>
      </c>
      <c r="K47" s="99" t="s">
        <v>544</v>
      </c>
      <c r="L47" s="99" t="s">
        <v>544</v>
      </c>
      <c r="M47" s="99" t="s">
        <v>544</v>
      </c>
      <c r="O47" s="99" t="s">
        <v>62</v>
      </c>
    </row>
    <row r="48" spans="2:15" s="99" customFormat="1" ht="15.75" x14ac:dyDescent="0.3">
      <c r="B48" s="342" t="e">
        <f>VLOOKUP(C48,[1]!Companies[#Data],3,FALSE)</f>
        <v>#REF!</v>
      </c>
      <c r="J48" s="129"/>
      <c r="O48" s="343"/>
    </row>
    <row r="49" spans="2:15" s="99" customFormat="1" ht="15.75" x14ac:dyDescent="0.3">
      <c r="B49" s="342" t="e">
        <f>VLOOKUP(C49,[1]!Companies[#Data],3,FALSE)</f>
        <v>#REF!</v>
      </c>
      <c r="J49" s="129"/>
      <c r="O49" s="343"/>
    </row>
    <row r="50" spans="2:15" s="99" customFormat="1" ht="15.75" x14ac:dyDescent="0.3">
      <c r="B50" s="342" t="e">
        <f>VLOOKUP(C50,[1]!Companies[#Data],3,FALSE)</f>
        <v>#REF!</v>
      </c>
      <c r="J50" s="129"/>
      <c r="O50" s="343"/>
    </row>
    <row r="51" spans="2:15" s="99" customFormat="1" ht="15.75" x14ac:dyDescent="0.3">
      <c r="B51" s="342" t="e">
        <f>VLOOKUP(C51,[1]!Companies[#Data],3,FALSE)</f>
        <v>#REF!</v>
      </c>
      <c r="J51" s="129"/>
      <c r="O51" s="343"/>
    </row>
    <row r="52" spans="2:15" s="99" customFormat="1" ht="15.75" x14ac:dyDescent="0.3">
      <c r="B52" s="110" t="e">
        <f>VLOOKUP(C52,[1]!Companies[#Data],3,FALSE)</f>
        <v>#REF!</v>
      </c>
      <c r="C52" s="110" t="s">
        <v>261</v>
      </c>
      <c r="H52" s="110"/>
      <c r="J52" s="129"/>
      <c r="O52" s="99" t="s">
        <v>54</v>
      </c>
    </row>
    <row r="53" spans="2:15" s="99" customFormat="1" ht="16.5" thickBot="1" x14ac:dyDescent="0.35">
      <c r="G53" s="106"/>
    </row>
    <row r="54" spans="2:15" s="99" customFormat="1" ht="16.5" thickBot="1" x14ac:dyDescent="0.35">
      <c r="G54" s="106"/>
      <c r="H54" s="128" t="s">
        <v>903</v>
      </c>
      <c r="I54" s="125"/>
      <c r="J54" s="347">
        <v>196636734.13</v>
      </c>
    </row>
    <row r="55" spans="2:15" s="99" customFormat="1" ht="16.5" thickBot="1" x14ac:dyDescent="0.35">
      <c r="G55" s="106"/>
      <c r="H55" s="127"/>
      <c r="I55" s="127"/>
      <c r="J55" s="126"/>
    </row>
    <row r="56" spans="2:15" s="99" customFormat="1" ht="17.25" thickBot="1" x14ac:dyDescent="0.35">
      <c r="G56" s="106"/>
      <c r="H56" s="111" t="str">
        <f>"Total in "&amp;'[1]Part 1 - About'!$E$44</f>
        <v>Total in XXX</v>
      </c>
      <c r="I56" s="125"/>
      <c r="J56" s="347" t="e">
        <f>IF('[3]Part 1 - About'!$E$45="USD",0,SUMIF([3]!Table10[Reporting currency],'[3]Part 1 - About'!$E$45,[3]!Table10[Revenue value]))+(IFERROR(SUMIF([3]!Table10[Reporting currency],"USD",[3]!Table10[Revenue value])*'[3]Part 1 - About'!$E$46,0))</f>
        <v>#REF!</v>
      </c>
    </row>
    <row r="57" spans="2:15" s="99" customFormat="1" ht="15.75" x14ac:dyDescent="0.3"/>
    <row r="58" spans="2:15" ht="23.25" customHeight="1" x14ac:dyDescent="0.25">
      <c r="C58" s="439" t="s">
        <v>313</v>
      </c>
      <c r="D58" s="439"/>
      <c r="E58" s="439"/>
      <c r="F58" s="439"/>
      <c r="G58" s="439"/>
      <c r="H58" s="439"/>
      <c r="I58" s="439"/>
      <c r="J58" s="439"/>
      <c r="K58" s="439"/>
      <c r="L58" s="439"/>
      <c r="M58" s="439"/>
      <c r="N58" s="439"/>
      <c r="O58" s="269"/>
    </row>
    <row r="59" spans="2:15" s="99" customFormat="1" ht="15.75" x14ac:dyDescent="0.3">
      <c r="C59" s="437" t="s">
        <v>314</v>
      </c>
      <c r="D59" s="437"/>
      <c r="E59" s="437"/>
      <c r="F59" s="437"/>
      <c r="G59" s="437"/>
      <c r="H59" s="437"/>
      <c r="I59" s="437"/>
      <c r="J59" s="437"/>
      <c r="K59" s="437"/>
      <c r="L59" s="437"/>
      <c r="M59" s="437"/>
      <c r="N59" s="437"/>
      <c r="O59" s="266"/>
    </row>
    <row r="60" spans="2:15" s="99" customFormat="1" ht="15.75" x14ac:dyDescent="0.3">
      <c r="C60" s="437"/>
      <c r="D60" s="437"/>
      <c r="E60" s="437"/>
      <c r="F60" s="437"/>
      <c r="G60" s="437"/>
      <c r="H60" s="437"/>
      <c r="I60" s="437"/>
      <c r="J60" s="437"/>
      <c r="K60" s="437"/>
      <c r="L60" s="437"/>
      <c r="M60" s="437"/>
      <c r="N60" s="437"/>
      <c r="O60" s="266"/>
    </row>
    <row r="61" spans="2:15" s="99" customFormat="1" ht="15.75" x14ac:dyDescent="0.3">
      <c r="C61" s="437" t="s">
        <v>315</v>
      </c>
      <c r="D61" s="437"/>
      <c r="E61" s="437"/>
      <c r="F61" s="437"/>
      <c r="G61" s="437"/>
      <c r="H61" s="437"/>
      <c r="I61" s="437"/>
      <c r="J61" s="437"/>
      <c r="K61" s="437"/>
      <c r="L61" s="437"/>
      <c r="M61" s="437"/>
      <c r="N61" s="437"/>
      <c r="O61" s="266"/>
    </row>
    <row r="62" spans="2:15" s="99" customFormat="1" ht="15.75" x14ac:dyDescent="0.3">
      <c r="C62" s="437" t="s">
        <v>317</v>
      </c>
      <c r="D62" s="437"/>
      <c r="E62" s="437"/>
      <c r="F62" s="437"/>
      <c r="G62" s="437"/>
      <c r="H62" s="437"/>
      <c r="I62" s="437"/>
      <c r="J62" s="437"/>
      <c r="K62" s="437"/>
      <c r="L62" s="437"/>
      <c r="M62" s="437"/>
      <c r="N62" s="437"/>
      <c r="O62" s="266"/>
    </row>
    <row r="63" spans="2:15" s="99" customFormat="1" ht="15.75" x14ac:dyDescent="0.3">
      <c r="C63" s="437" t="s">
        <v>322</v>
      </c>
      <c r="D63" s="437"/>
      <c r="E63" s="437"/>
      <c r="F63" s="437"/>
      <c r="G63" s="437"/>
      <c r="H63" s="437"/>
      <c r="I63" s="437"/>
      <c r="J63" s="437"/>
      <c r="K63" s="437"/>
      <c r="L63" s="437"/>
      <c r="M63" s="437"/>
      <c r="N63" s="437"/>
      <c r="O63" s="266"/>
    </row>
    <row r="64" spans="2:15" s="99" customFormat="1" ht="15.75" x14ac:dyDescent="0.3">
      <c r="C64" s="437" t="s">
        <v>324</v>
      </c>
      <c r="D64" s="437"/>
      <c r="E64" s="437"/>
      <c r="F64" s="437"/>
      <c r="G64" s="437"/>
      <c r="H64" s="437"/>
      <c r="I64" s="437"/>
      <c r="J64" s="437"/>
      <c r="K64" s="437"/>
      <c r="L64" s="437"/>
      <c r="M64" s="437"/>
      <c r="N64" s="437"/>
      <c r="O64" s="266"/>
    </row>
    <row r="65" spans="3:15" s="99" customFormat="1" ht="15.75" x14ac:dyDescent="0.3">
      <c r="C65" s="437" t="s">
        <v>325</v>
      </c>
      <c r="D65" s="437"/>
      <c r="E65" s="437"/>
      <c r="F65" s="437"/>
      <c r="G65" s="437"/>
      <c r="H65" s="437"/>
      <c r="I65" s="437"/>
      <c r="J65" s="437"/>
      <c r="K65" s="437"/>
      <c r="L65" s="437"/>
      <c r="M65" s="437"/>
      <c r="N65" s="437"/>
      <c r="O65" s="266"/>
    </row>
    <row r="66" spans="3:15" s="99" customFormat="1" ht="15.75" x14ac:dyDescent="0.3">
      <c r="C66" s="437"/>
      <c r="D66" s="437"/>
      <c r="E66" s="437"/>
      <c r="F66" s="437"/>
      <c r="G66" s="437"/>
      <c r="H66" s="437"/>
      <c r="I66" s="437"/>
      <c r="J66" s="437"/>
      <c r="K66" s="437"/>
      <c r="L66" s="437"/>
      <c r="M66" s="437"/>
      <c r="N66" s="437"/>
      <c r="O66" s="266"/>
    </row>
    <row r="67" spans="3:15" s="99" customFormat="1" ht="16.5" customHeight="1" thickBot="1" x14ac:dyDescent="0.35">
      <c r="C67" s="441"/>
      <c r="D67" s="441"/>
      <c r="E67" s="441"/>
      <c r="F67" s="441"/>
      <c r="G67" s="441"/>
      <c r="H67" s="441"/>
      <c r="I67" s="441"/>
      <c r="J67" s="441"/>
      <c r="K67" s="441"/>
      <c r="L67" s="441"/>
      <c r="M67" s="441"/>
      <c r="N67" s="441"/>
      <c r="O67" s="262"/>
    </row>
    <row r="68" spans="3:15" s="99" customFormat="1" ht="15.75" x14ac:dyDescent="0.3">
      <c r="C68" s="433"/>
      <c r="D68" s="433"/>
      <c r="E68" s="433"/>
      <c r="F68" s="433"/>
      <c r="G68" s="433"/>
      <c r="H68" s="433"/>
      <c r="I68" s="433"/>
      <c r="J68" s="433"/>
      <c r="K68" s="433"/>
      <c r="L68" s="433"/>
      <c r="M68" s="433"/>
      <c r="N68" s="433"/>
      <c r="O68" s="262"/>
    </row>
    <row r="69" spans="3:15" s="99" customFormat="1" ht="16.5" thickBot="1" x14ac:dyDescent="0.35">
      <c r="C69" s="414"/>
      <c r="D69" s="415"/>
      <c r="E69" s="415"/>
      <c r="F69" s="415"/>
      <c r="G69" s="415"/>
      <c r="H69" s="415"/>
      <c r="I69" s="415"/>
      <c r="J69" s="415"/>
      <c r="K69" s="415"/>
      <c r="L69" s="415"/>
      <c r="M69" s="415"/>
      <c r="N69" s="415"/>
      <c r="O69" s="260"/>
    </row>
    <row r="70" spans="3:15" s="99" customFormat="1" ht="15.75" x14ac:dyDescent="0.3">
      <c r="C70" s="416"/>
      <c r="D70" s="417"/>
      <c r="E70" s="417"/>
      <c r="F70" s="417"/>
      <c r="G70" s="417"/>
      <c r="H70" s="417"/>
      <c r="I70" s="417"/>
      <c r="J70" s="417"/>
      <c r="K70" s="417"/>
      <c r="L70" s="417"/>
      <c r="M70" s="417"/>
      <c r="N70" s="417"/>
      <c r="O70" s="260"/>
    </row>
    <row r="71" spans="3:15" s="99" customFormat="1" ht="16.5" thickBot="1" x14ac:dyDescent="0.35">
      <c r="C71" s="434"/>
      <c r="D71" s="434"/>
      <c r="E71" s="434"/>
      <c r="F71" s="434"/>
      <c r="G71" s="434"/>
      <c r="H71" s="434"/>
      <c r="I71" s="434"/>
      <c r="J71" s="434"/>
      <c r="K71" s="434"/>
      <c r="L71" s="434"/>
      <c r="M71" s="434"/>
      <c r="N71" s="434"/>
      <c r="O71" s="262"/>
    </row>
    <row r="72" spans="3:15" s="99" customFormat="1" ht="15.75" x14ac:dyDescent="0.3">
      <c r="C72" s="394" t="s">
        <v>29</v>
      </c>
      <c r="D72" s="394"/>
      <c r="E72" s="394"/>
      <c r="F72" s="394"/>
      <c r="G72" s="394"/>
      <c r="H72" s="394"/>
      <c r="I72" s="394"/>
      <c r="J72" s="394"/>
      <c r="K72" s="394"/>
      <c r="L72" s="394"/>
      <c r="M72" s="394"/>
      <c r="N72" s="394"/>
      <c r="O72" s="256"/>
    </row>
    <row r="73" spans="3:15" s="99" customFormat="1" ht="15.75" customHeight="1" x14ac:dyDescent="0.3">
      <c r="C73" s="377" t="s">
        <v>30</v>
      </c>
      <c r="D73" s="377"/>
      <c r="E73" s="377"/>
      <c r="F73" s="377"/>
      <c r="G73" s="377"/>
      <c r="H73" s="377"/>
      <c r="I73" s="377"/>
      <c r="J73" s="377"/>
      <c r="K73" s="377"/>
      <c r="L73" s="377"/>
      <c r="M73" s="377"/>
      <c r="N73" s="377"/>
      <c r="O73" s="254"/>
    </row>
    <row r="74" spans="3:15" s="99" customFormat="1" ht="15.75" x14ac:dyDescent="0.3">
      <c r="C74" s="394" t="s">
        <v>288</v>
      </c>
      <c r="D74" s="394"/>
      <c r="E74" s="394"/>
      <c r="F74" s="394"/>
      <c r="G74" s="394"/>
      <c r="H74" s="394"/>
      <c r="I74" s="394"/>
      <c r="J74" s="394"/>
      <c r="K74" s="394"/>
      <c r="L74" s="394"/>
      <c r="M74" s="394"/>
      <c r="N74" s="394"/>
      <c r="O74" s="256"/>
    </row>
    <row r="77" spans="3:15" x14ac:dyDescent="0.25">
      <c r="J77" s="124"/>
    </row>
    <row r="78" spans="3:15" x14ac:dyDescent="0.25">
      <c r="J78" s="124"/>
      <c r="K78" s="123"/>
    </row>
    <row r="80" spans="3:15" x14ac:dyDescent="0.25">
      <c r="K80" s="123"/>
    </row>
  </sheetData>
  <protectedRanges>
    <protectedRange algorithmName="SHA-512" hashValue="19r0bVvPR7yZA0UiYij7Tv1CBk3noIABvFePbLhCJ4nk3L6A+Fy+RdPPS3STf+a52x4pG2PQK4FAkXK9epnlIA==" saltValue="gQC4yrLvnbJqxYZ0KSEoZA==" spinCount="100000" sqref="C53:D56 F53:H55 F56:G56 H15:H52 B48:D52 B15:B47" name="Government revenues_1"/>
    <protectedRange algorithmName="SHA-512" hashValue="19r0bVvPR7yZA0UiYij7Tv1CBk3noIABvFePbLhCJ4nk3L6A+Fy+RdPPS3STf+a52x4pG2PQK4FAkXK9epnlIA==" saltValue="gQC4yrLvnbJqxYZ0KSEoZA==" spinCount="100000" sqref="I54:I56 I15:I51" name="Government revenues_2"/>
    <protectedRange algorithmName="SHA-512" hashValue="19r0bVvPR7yZA0UiYij7Tv1CBk3noIABvFePbLhCJ4nk3L6A+Fy+RdPPS3STf+a52x4pG2PQK4FAkXK9epnlIA==" saltValue="gQC4yrLvnbJqxYZ0KSEoZA==" spinCount="100000" sqref="C15:C47" name="Government revenues_1_3"/>
    <protectedRange algorithmName="SHA-512" hashValue="19r0bVvPR7yZA0UiYij7Tv1CBk3noIABvFePbLhCJ4nk3L6A+Fy+RdPPS3STf+a52x4pG2PQK4FAkXK9epnlIA==" saltValue="gQC4yrLvnbJqxYZ0KSEoZA==" spinCount="100000" sqref="D15:D47" name="Government revenues_1_4"/>
  </protectedRanges>
  <mergeCells count="28">
    <mergeCell ref="C74:N74"/>
    <mergeCell ref="B13:N13"/>
    <mergeCell ref="C68:N68"/>
    <mergeCell ref="C69:N69"/>
    <mergeCell ref="C70:N70"/>
    <mergeCell ref="C71:N71"/>
    <mergeCell ref="C72:N72"/>
    <mergeCell ref="C73:N73"/>
    <mergeCell ref="C67:N67"/>
    <mergeCell ref="C61:N61"/>
    <mergeCell ref="C62:N62"/>
    <mergeCell ref="C63:N63"/>
    <mergeCell ref="C64:N64"/>
    <mergeCell ref="C2:N2"/>
    <mergeCell ref="C3:N3"/>
    <mergeCell ref="C4:N4"/>
    <mergeCell ref="C5:N5"/>
    <mergeCell ref="C6:N6"/>
    <mergeCell ref="C7:N7"/>
    <mergeCell ref="C8:N8"/>
    <mergeCell ref="C9:N9"/>
    <mergeCell ref="C65:N65"/>
    <mergeCell ref="C66:N66"/>
    <mergeCell ref="C10:N10"/>
    <mergeCell ref="C11:N11"/>
    <mergeCell ref="C58:N58"/>
    <mergeCell ref="C59:N59"/>
    <mergeCell ref="C60:N60"/>
  </mergeCells>
  <dataValidations count="4">
    <dataValidation type="list" showInputMessage="1" showErrorMessage="1" sqref="C15:C47" xr:uid="{00000000-0002-0000-0E00-000000000000}">
      <formula1>Companies_list</formula1>
    </dataValidation>
    <dataValidation type="list" allowBlank="1" showInputMessage="1" showErrorMessage="1" sqref="D15:D47" xr:uid="{00000000-0002-0000-0E00-000001000000}">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41:J47 J15:J38" xr:uid="{00000000-0002-0000-0E00-000002000000}">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47" xr:uid="{00000000-0002-0000-0E00-000004000000}">
      <formula1>Revenue_stream_list</formula1>
    </dataValidation>
  </dataValidations>
  <hyperlinks>
    <hyperlink ref="B13" r:id="rId1" location="r4-1" display="EITI Requirement 4.1" xr:uid="{00000000-0004-0000-0E00-000000000000}"/>
  </hyperlinks>
  <pageMargins left="0.7" right="0.7" top="0.75" bottom="0.75" header="0.3" footer="0.3"/>
  <pageSetup paperSize="9" orientation="portrait"/>
  <tableParts count="1">
    <tablePart r:id="rId2"/>
  </tablePart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U29"/>
  <sheetViews>
    <sheetView zoomScale="85" zoomScaleNormal="85" zoomScalePageLayoutView="125" workbookViewId="0">
      <selection activeCell="D3" sqref="D3"/>
    </sheetView>
  </sheetViews>
  <sheetFormatPr baseColWidth="10" defaultColWidth="10.5" defaultRowHeight="16.5" x14ac:dyDescent="0.3"/>
  <cols>
    <col min="1" max="1" width="14.875" style="225" customWidth="1"/>
    <col min="2" max="2" width="50.5" style="225" customWidth="1"/>
    <col min="3" max="3" width="2.5" style="225" customWidth="1"/>
    <col min="4" max="4" width="24" style="225" customWidth="1"/>
    <col min="5" max="5" width="2.5" style="225" customWidth="1"/>
    <col min="6" max="6" width="24" style="225" customWidth="1"/>
    <col min="7" max="7" width="2.5" style="225" customWidth="1"/>
    <col min="8" max="8" width="24" style="225" customWidth="1"/>
    <col min="9" max="9" width="2.5" style="225" customWidth="1"/>
    <col min="10" max="10" width="39.5" style="225" customWidth="1"/>
    <col min="11" max="11" width="2.5" style="225" customWidth="1"/>
    <col min="12" max="12" width="36.125" style="225" customWidth="1"/>
    <col min="13" max="13" width="2.5"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346</v>
      </c>
    </row>
    <row r="3" spans="1:21" s="40" customFormat="1" ht="162" customHeight="1" x14ac:dyDescent="0.25">
      <c r="A3" s="259" t="s">
        <v>347</v>
      </c>
      <c r="B3" s="283" t="s">
        <v>348</v>
      </c>
      <c r="D3" s="368" t="s">
        <v>285</v>
      </c>
      <c r="F3" s="58"/>
      <c r="H3" s="58"/>
      <c r="J3" s="318" t="s">
        <v>827</v>
      </c>
      <c r="L3" s="318" t="s">
        <v>692</v>
      </c>
      <c r="N3" s="39"/>
      <c r="P3" s="39"/>
      <c r="R3" s="39"/>
      <c r="T3" s="39"/>
    </row>
    <row r="4" spans="1:21" s="38" customFormat="1" ht="19.5" x14ac:dyDescent="0.25">
      <c r="A4" s="56"/>
      <c r="B4" s="47"/>
      <c r="D4" s="47"/>
      <c r="F4" s="47"/>
      <c r="H4" s="47"/>
      <c r="J4" s="48"/>
      <c r="L4" s="40"/>
      <c r="N4" s="48"/>
    </row>
    <row r="5" spans="1:21" s="53" customFormat="1" ht="97.5"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40" customFormat="1" ht="255" customHeight="1" x14ac:dyDescent="0.25">
      <c r="A7" s="259" t="s">
        <v>120</v>
      </c>
      <c r="B7" s="57" t="s">
        <v>349</v>
      </c>
      <c r="D7" s="10" t="s">
        <v>345</v>
      </c>
      <c r="F7" s="58"/>
      <c r="H7" s="58"/>
      <c r="J7" s="318" t="s">
        <v>826</v>
      </c>
      <c r="K7" s="38"/>
      <c r="L7" s="49"/>
      <c r="M7" s="38"/>
      <c r="N7" s="39"/>
      <c r="O7" s="38"/>
      <c r="P7" s="39"/>
      <c r="Q7" s="38"/>
      <c r="R7" s="39"/>
      <c r="T7" s="39"/>
    </row>
    <row r="8" spans="1:21" s="38" customFormat="1" ht="19.5" x14ac:dyDescent="0.25">
      <c r="A8" s="56"/>
      <c r="B8" s="47"/>
      <c r="D8" s="47"/>
      <c r="F8" s="47"/>
      <c r="H8" s="47"/>
      <c r="J8" s="48"/>
      <c r="N8" s="48"/>
      <c r="P8" s="48"/>
      <c r="R8" s="48"/>
      <c r="T8" s="48"/>
    </row>
    <row r="9" spans="1:21" s="38" customFormat="1" ht="47.25" x14ac:dyDescent="0.25">
      <c r="A9" s="56"/>
      <c r="B9" s="54" t="s">
        <v>350</v>
      </c>
      <c r="D9" s="10" t="s">
        <v>122</v>
      </c>
      <c r="F9" s="10" t="str">
        <f>IF(D9=[2]Lists!$K$4,"&lt; Input URL to data source &gt;",IF(D9=[2]Lists!$K$5,"&lt; Reference section in EITI Report or URL &gt;",IF(D9=[2]Lists!$K$6,"&lt; Reference evidence of non-applicability &gt;","")))</f>
        <v/>
      </c>
      <c r="H9" s="10" t="str">
        <f>IF(F9=[2]Lists!$K$4,"&lt; Input URL to data source &gt;",IF(F9=[2]Lists!$K$5,"&lt; Reference section in EITI Report or URL &gt;",IF(F9=[2]Lists!$K$6,"&lt; Reference evidence of non-applicability &gt;","")))</f>
        <v/>
      </c>
      <c r="J9" s="49"/>
      <c r="L9" s="49"/>
      <c r="N9" s="39"/>
      <c r="P9" s="39"/>
      <c r="R9" s="39"/>
      <c r="T9" s="39"/>
    </row>
    <row r="10" spans="1:21" s="9" customFormat="1" ht="31.5" x14ac:dyDescent="0.25">
      <c r="A10" s="14"/>
      <c r="B10" s="54" t="s">
        <v>351</v>
      </c>
      <c r="D10" s="10" t="s">
        <v>109</v>
      </c>
      <c r="F10" s="10" t="str">
        <f>IF(D10=[2]Lists!$K$4,"&lt; Input URL to data source &gt;",IF(D10=[2]Lists!$K$5,"&lt; Reference section in EITI Report or URL &gt;",IF(D10=[2]Lists!$K$6,"&lt; Reference evidence of non-applicability &gt;","")))</f>
        <v/>
      </c>
      <c r="G10" s="38"/>
      <c r="H10" s="10" t="str">
        <f>IF(F10=[2]Lists!$K$4,"&lt; Input URL to data source &gt;",IF(F10=[2]Lists!$K$5,"&lt; Reference section in EITI Report or URL &gt;",IF(F10=[2]Lists!$K$6,"&lt; Reference evidence of non-applicability &gt;","")))</f>
        <v/>
      </c>
      <c r="I10" s="38"/>
      <c r="J10" s="49"/>
      <c r="K10" s="38"/>
      <c r="L10" s="49"/>
      <c r="M10" s="38"/>
      <c r="N10" s="39"/>
      <c r="O10" s="38"/>
      <c r="P10" s="39"/>
      <c r="Q10" s="38"/>
      <c r="R10" s="39"/>
      <c r="S10" s="38"/>
      <c r="T10" s="39"/>
      <c r="U10" s="38"/>
    </row>
    <row r="11" spans="1:21" s="9" customFormat="1" ht="15.75" customHeight="1" x14ac:dyDescent="0.25">
      <c r="A11" s="14"/>
      <c r="B11" s="55" t="s">
        <v>352</v>
      </c>
      <c r="D11" s="27"/>
      <c r="F11" s="27"/>
      <c r="G11" s="40"/>
      <c r="H11" s="27"/>
      <c r="I11" s="40"/>
      <c r="J11" s="49"/>
      <c r="K11" s="40"/>
      <c r="L11" s="49"/>
      <c r="M11" s="40"/>
      <c r="N11" s="39"/>
      <c r="O11" s="40"/>
      <c r="P11" s="39"/>
      <c r="Q11" s="40"/>
      <c r="R11" s="39"/>
      <c r="S11" s="40"/>
      <c r="T11" s="39"/>
      <c r="U11" s="40"/>
    </row>
    <row r="12" spans="1:21" s="9" customFormat="1" ht="19.5" x14ac:dyDescent="0.25">
      <c r="A12" s="14"/>
      <c r="B12" s="24" t="s">
        <v>212</v>
      </c>
      <c r="D12" s="10" t="s">
        <v>78</v>
      </c>
      <c r="F12" s="10" t="s">
        <v>213</v>
      </c>
      <c r="G12" s="38"/>
      <c r="H12" s="10" t="s">
        <v>213</v>
      </c>
      <c r="I12" s="38"/>
      <c r="J12" s="49"/>
      <c r="K12" s="38"/>
      <c r="L12" s="49"/>
      <c r="M12" s="38"/>
      <c r="N12" s="39"/>
      <c r="O12" s="38"/>
      <c r="P12" s="39"/>
      <c r="Q12" s="38"/>
      <c r="R12" s="39"/>
      <c r="S12" s="38"/>
      <c r="T12" s="39"/>
      <c r="U12" s="38"/>
    </row>
    <row r="13" spans="1:21" s="9" customFormat="1" ht="15.75" customHeight="1" x14ac:dyDescent="0.25">
      <c r="A13" s="14"/>
      <c r="B13" s="24" t="s">
        <v>215</v>
      </c>
      <c r="D13" s="10" t="s">
        <v>78</v>
      </c>
      <c r="F13" s="10" t="s">
        <v>216</v>
      </c>
      <c r="G13" s="40"/>
      <c r="H13" s="10" t="s">
        <v>216</v>
      </c>
      <c r="I13" s="40"/>
      <c r="J13" s="49"/>
      <c r="K13" s="40"/>
      <c r="L13" s="49"/>
      <c r="M13" s="40"/>
      <c r="N13" s="39"/>
      <c r="O13" s="40"/>
      <c r="P13" s="39"/>
      <c r="Q13" s="40"/>
      <c r="R13" s="39"/>
      <c r="S13" s="40"/>
      <c r="T13" s="39"/>
      <c r="U13" s="40"/>
    </row>
    <row r="14" spans="1:21" s="9" customFormat="1" ht="19.5" x14ac:dyDescent="0.25">
      <c r="A14" s="14"/>
      <c r="B14" s="24" t="s">
        <v>220</v>
      </c>
      <c r="D14" s="10" t="s">
        <v>78</v>
      </c>
      <c r="F14" s="10" t="s">
        <v>219</v>
      </c>
      <c r="G14" s="38"/>
      <c r="H14" s="10" t="s">
        <v>219</v>
      </c>
      <c r="I14" s="38"/>
      <c r="J14" s="49"/>
      <c r="K14" s="38"/>
      <c r="L14" s="49"/>
      <c r="M14" s="38"/>
      <c r="N14" s="39"/>
      <c r="O14" s="38"/>
      <c r="P14" s="39"/>
      <c r="Q14" s="38"/>
      <c r="R14" s="39"/>
      <c r="S14" s="38"/>
      <c r="T14" s="39"/>
      <c r="U14" s="38"/>
    </row>
    <row r="15" spans="1:21" s="9" customFormat="1" x14ac:dyDescent="0.3">
      <c r="A15" s="14"/>
      <c r="B15" s="55" t="s">
        <v>353</v>
      </c>
      <c r="D15" s="27"/>
      <c r="F15" s="27"/>
      <c r="G15" s="228"/>
      <c r="H15" s="27"/>
      <c r="I15" s="228"/>
      <c r="J15" s="49"/>
      <c r="K15" s="228"/>
      <c r="L15" s="49"/>
      <c r="M15" s="228"/>
      <c r="N15" s="39"/>
      <c r="O15" s="228"/>
      <c r="P15" s="39"/>
      <c r="Q15" s="228"/>
      <c r="R15" s="39"/>
      <c r="S15" s="228"/>
      <c r="T15" s="39"/>
      <c r="U15" s="228"/>
    </row>
    <row r="16" spans="1:21" s="9" customFormat="1" x14ac:dyDescent="0.3">
      <c r="A16" s="14"/>
      <c r="B16" s="24" t="s">
        <v>212</v>
      </c>
      <c r="D16" s="10" t="s">
        <v>78</v>
      </c>
      <c r="F16" s="10" t="s">
        <v>213</v>
      </c>
      <c r="G16" s="228"/>
      <c r="H16" s="10" t="s">
        <v>213</v>
      </c>
      <c r="I16" s="228"/>
      <c r="J16" s="49"/>
      <c r="K16" s="228"/>
      <c r="L16" s="49"/>
      <c r="M16" s="228"/>
      <c r="N16" s="39"/>
      <c r="O16" s="228"/>
      <c r="P16" s="39"/>
      <c r="Q16" s="228"/>
      <c r="R16" s="39"/>
      <c r="S16" s="228"/>
      <c r="T16" s="39"/>
      <c r="U16" s="228"/>
    </row>
    <row r="17" spans="1:21" s="9" customFormat="1" x14ac:dyDescent="0.3">
      <c r="A17" s="14"/>
      <c r="B17" s="25" t="str">
        <f>LEFT(B16,SEARCH(",",B16))&amp;" value"</f>
        <v>Crude oil (2709), value</v>
      </c>
      <c r="D17" s="10" t="s">
        <v>78</v>
      </c>
      <c r="F17" s="10" t="s">
        <v>214</v>
      </c>
      <c r="G17" s="228"/>
      <c r="H17" s="10" t="s">
        <v>214</v>
      </c>
      <c r="I17" s="228"/>
      <c r="J17" s="49"/>
      <c r="K17" s="228"/>
      <c r="L17" s="49"/>
      <c r="M17" s="228"/>
      <c r="N17" s="39"/>
      <c r="O17" s="228"/>
      <c r="P17" s="39"/>
      <c r="Q17" s="228"/>
      <c r="R17" s="39"/>
      <c r="S17" s="228"/>
      <c r="T17" s="39"/>
      <c r="U17" s="228"/>
    </row>
    <row r="18" spans="1:21" s="9" customFormat="1" x14ac:dyDescent="0.3">
      <c r="A18" s="14"/>
      <c r="B18" s="24" t="s">
        <v>215</v>
      </c>
      <c r="D18" s="10" t="s">
        <v>78</v>
      </c>
      <c r="F18" s="10" t="s">
        <v>216</v>
      </c>
      <c r="G18" s="228"/>
      <c r="H18" s="10" t="s">
        <v>216</v>
      </c>
      <c r="I18" s="228"/>
      <c r="J18" s="49"/>
      <c r="K18" s="228"/>
      <c r="L18" s="49"/>
      <c r="M18" s="228"/>
      <c r="N18" s="39"/>
      <c r="O18" s="228"/>
      <c r="P18" s="39"/>
      <c r="Q18" s="228"/>
      <c r="R18" s="39"/>
      <c r="S18" s="228"/>
      <c r="T18" s="39"/>
      <c r="U18" s="228"/>
    </row>
    <row r="19" spans="1:21" s="9" customFormat="1" x14ac:dyDescent="0.3">
      <c r="A19" s="14"/>
      <c r="B19" s="25" t="str">
        <f>LEFT(B18,SEARCH(",",B18))&amp;" value"</f>
        <v>Natural gas (2711), value</v>
      </c>
      <c r="D19" s="10" t="s">
        <v>78</v>
      </c>
      <c r="F19" s="10" t="s">
        <v>214</v>
      </c>
      <c r="G19" s="228"/>
      <c r="H19" s="10" t="s">
        <v>214</v>
      </c>
      <c r="I19" s="228"/>
      <c r="J19" s="49"/>
      <c r="K19" s="228"/>
      <c r="L19" s="49"/>
      <c r="M19" s="228"/>
      <c r="N19" s="39"/>
      <c r="O19" s="228"/>
      <c r="P19" s="39"/>
      <c r="Q19" s="228"/>
      <c r="R19" s="39"/>
      <c r="S19" s="228"/>
      <c r="T19" s="39"/>
      <c r="U19" s="228"/>
    </row>
    <row r="20" spans="1:21" s="9" customFormat="1" x14ac:dyDescent="0.3">
      <c r="A20" s="14"/>
      <c r="B20" s="24" t="s">
        <v>220</v>
      </c>
      <c r="D20" s="10" t="s">
        <v>78</v>
      </c>
      <c r="F20" s="10" t="s">
        <v>219</v>
      </c>
      <c r="G20" s="228"/>
      <c r="H20" s="10" t="s">
        <v>219</v>
      </c>
      <c r="I20" s="228"/>
      <c r="J20" s="49"/>
      <c r="K20" s="228"/>
      <c r="L20" s="49"/>
      <c r="M20" s="228"/>
      <c r="N20" s="39"/>
      <c r="O20" s="228"/>
      <c r="P20" s="39"/>
      <c r="Q20" s="228"/>
      <c r="R20" s="39"/>
      <c r="S20" s="228"/>
      <c r="T20" s="39"/>
      <c r="U20" s="228"/>
    </row>
    <row r="21" spans="1:21" s="9" customFormat="1" x14ac:dyDescent="0.3">
      <c r="A21" s="14"/>
      <c r="B21" s="25" t="str">
        <f>LEFT(B20,SEARCH(",",B20))&amp;" value"</f>
        <v>Add commodities here, value</v>
      </c>
      <c r="D21" s="10" t="s">
        <v>78</v>
      </c>
      <c r="F21" s="10" t="s">
        <v>214</v>
      </c>
      <c r="G21" s="228"/>
      <c r="H21" s="10" t="s">
        <v>214</v>
      </c>
      <c r="I21" s="228"/>
      <c r="J21" s="49"/>
      <c r="K21" s="228"/>
      <c r="L21" s="49"/>
      <c r="M21" s="228"/>
      <c r="N21" s="39"/>
      <c r="O21" s="228"/>
      <c r="P21" s="39"/>
      <c r="Q21" s="228"/>
      <c r="R21" s="39"/>
      <c r="S21" s="228"/>
      <c r="T21" s="39"/>
      <c r="U21" s="228"/>
    </row>
    <row r="22" spans="1:21" s="9" customFormat="1" ht="47.25" x14ac:dyDescent="0.3">
      <c r="A22" s="14"/>
      <c r="B22" s="55" t="s">
        <v>354</v>
      </c>
      <c r="D22" s="10" t="s">
        <v>122</v>
      </c>
      <c r="E22" s="38"/>
      <c r="F22" s="10" t="str">
        <f>IF(D22=[2]Lists!$K$4,"&lt; Input URL to data source &gt;",IF(D22=[2]Lists!$K$5,"&lt; Reference section in EITI Report or URL &gt;",IF(D22=[2]Lists!$K$6,"&lt; Reference evidence of non-applicability &gt;","")))</f>
        <v/>
      </c>
      <c r="G22" s="228"/>
      <c r="H22" s="10" t="str">
        <f>IF(F22=[2]Lists!$K$4,"&lt; Input URL to data source &gt;",IF(F22=[2]Lists!$K$5,"&lt; Reference section in EITI Report or URL &gt;",IF(F22=[2]Lists!$K$6,"&lt; Reference evidence of non-applicability &gt;","")))</f>
        <v/>
      </c>
      <c r="I22" s="228"/>
      <c r="J22" s="49"/>
      <c r="K22" s="228"/>
      <c r="L22" s="49"/>
      <c r="M22" s="228"/>
      <c r="N22" s="39"/>
      <c r="O22" s="228"/>
      <c r="P22" s="39"/>
      <c r="Q22" s="228"/>
      <c r="R22" s="39"/>
      <c r="S22" s="228"/>
      <c r="T22" s="39"/>
      <c r="U22" s="228"/>
    </row>
    <row r="23" spans="1:21" s="9" customFormat="1" ht="47.25" x14ac:dyDescent="0.3">
      <c r="A23" s="14"/>
      <c r="B23" s="55" t="s">
        <v>355</v>
      </c>
      <c r="D23" s="10" t="s">
        <v>122</v>
      </c>
      <c r="E23" s="38"/>
      <c r="F23" s="10" t="str">
        <f>IF(D23=[2]Lists!$K$4,"&lt; Input URL to data source &gt;",IF(D23=[2]Lists!$K$5,"&lt; Reference section in EITI Report or URL &gt;",IF(D23=[2]Lists!$K$6,"&lt; Reference evidence of non-applicability &gt;","")))</f>
        <v/>
      </c>
      <c r="G23" s="228"/>
      <c r="H23" s="10" t="str">
        <f>IF(F23=[2]Lists!$K$4,"&lt; Input URL to data source &gt;",IF(F23=[2]Lists!$K$5,"&lt; Reference section in EITI Report or URL &gt;",IF(F23=[2]Lists!$K$6,"&lt; Reference evidence of non-applicability &gt;","")))</f>
        <v/>
      </c>
      <c r="I23" s="228"/>
      <c r="J23" s="49"/>
      <c r="K23" s="228"/>
      <c r="L23" s="49"/>
      <c r="M23" s="228"/>
      <c r="N23" s="39"/>
      <c r="O23" s="228"/>
      <c r="P23" s="39"/>
      <c r="Q23" s="228"/>
      <c r="R23" s="39"/>
      <c r="S23" s="228"/>
      <c r="T23" s="39"/>
      <c r="U23" s="228"/>
    </row>
    <row r="24" spans="1:21" s="9" customFormat="1" ht="47.25" x14ac:dyDescent="0.3">
      <c r="A24" s="14"/>
      <c r="B24" s="55" t="s">
        <v>356</v>
      </c>
      <c r="D24" s="10" t="s">
        <v>122</v>
      </c>
      <c r="E24" s="38"/>
      <c r="F24" s="10"/>
      <c r="G24" s="228"/>
      <c r="H24" s="10"/>
      <c r="I24" s="228"/>
      <c r="J24" s="49"/>
      <c r="K24" s="228"/>
      <c r="L24" s="49"/>
      <c r="M24" s="228"/>
      <c r="N24" s="39"/>
      <c r="O24" s="228"/>
      <c r="P24" s="39"/>
      <c r="Q24" s="228"/>
      <c r="R24" s="39"/>
      <c r="S24" s="228"/>
      <c r="T24" s="39"/>
      <c r="U24" s="228"/>
    </row>
    <row r="25" spans="1:21" s="9" customFormat="1" ht="110.25" x14ac:dyDescent="0.3">
      <c r="A25" s="14"/>
      <c r="B25" s="55" t="s">
        <v>357</v>
      </c>
      <c r="D25" s="10" t="s">
        <v>122</v>
      </c>
      <c r="E25" s="38"/>
      <c r="F25" s="10"/>
      <c r="G25" s="228"/>
      <c r="H25" s="10"/>
      <c r="I25" s="228"/>
      <c r="J25" s="49"/>
      <c r="K25" s="228"/>
      <c r="L25" s="49"/>
      <c r="M25" s="228"/>
      <c r="N25" s="39"/>
      <c r="O25" s="228"/>
      <c r="P25" s="39"/>
      <c r="Q25" s="228"/>
      <c r="R25" s="39"/>
      <c r="S25" s="228"/>
      <c r="T25" s="39"/>
      <c r="U25" s="228"/>
    </row>
    <row r="26" spans="1:21" s="9" customFormat="1" ht="78.75" x14ac:dyDescent="0.3">
      <c r="A26" s="14"/>
      <c r="B26" s="55" t="s">
        <v>358</v>
      </c>
      <c r="D26" s="10" t="s">
        <v>122</v>
      </c>
      <c r="E26" s="38"/>
      <c r="F26" s="10"/>
      <c r="G26" s="228"/>
      <c r="H26" s="10"/>
      <c r="I26" s="228"/>
      <c r="J26" s="49"/>
      <c r="K26" s="228"/>
      <c r="L26" s="49"/>
      <c r="M26" s="228"/>
      <c r="N26" s="39"/>
      <c r="O26" s="228"/>
      <c r="P26" s="39"/>
      <c r="Q26" s="228"/>
      <c r="R26" s="39"/>
      <c r="S26" s="228"/>
      <c r="T26" s="39"/>
      <c r="U26" s="228"/>
    </row>
    <row r="27" spans="1:21" s="9" customFormat="1" ht="78.75" x14ac:dyDescent="0.3">
      <c r="A27" s="14"/>
      <c r="B27" s="55" t="s">
        <v>359</v>
      </c>
      <c r="D27" s="10" t="s">
        <v>122</v>
      </c>
      <c r="E27" s="38"/>
      <c r="F27" s="10"/>
      <c r="G27" s="228"/>
      <c r="H27" s="10"/>
      <c r="I27" s="228"/>
      <c r="J27" s="49"/>
      <c r="K27" s="228"/>
      <c r="L27" s="49"/>
      <c r="M27" s="228"/>
      <c r="N27" s="39"/>
      <c r="O27" s="228"/>
      <c r="P27" s="39"/>
      <c r="Q27" s="228"/>
      <c r="R27" s="39"/>
      <c r="S27" s="228"/>
      <c r="T27" s="39"/>
      <c r="U27" s="228"/>
    </row>
    <row r="28" spans="1:21" s="9" customFormat="1" ht="31.5" x14ac:dyDescent="0.3">
      <c r="A28" s="14"/>
      <c r="B28" s="55" t="s">
        <v>360</v>
      </c>
      <c r="D28" s="10" t="s">
        <v>78</v>
      </c>
      <c r="F28" s="10" t="s">
        <v>214</v>
      </c>
      <c r="G28" s="228"/>
      <c r="H28" s="10" t="s">
        <v>214</v>
      </c>
      <c r="I28" s="228"/>
      <c r="J28" s="49"/>
      <c r="K28" s="228"/>
      <c r="L28" s="49"/>
      <c r="M28" s="228"/>
      <c r="N28" s="39"/>
      <c r="O28" s="228"/>
      <c r="P28" s="39"/>
      <c r="Q28" s="228"/>
      <c r="R28" s="39"/>
      <c r="S28" s="228"/>
      <c r="T28" s="39"/>
      <c r="U28" s="228"/>
    </row>
    <row r="29" spans="1:21" s="227" customFormat="1" x14ac:dyDescent="0.3">
      <c r="A29" s="226"/>
      <c r="L29" s="9"/>
    </row>
  </sheetData>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U17"/>
  <sheetViews>
    <sheetView zoomScale="70" zoomScaleNormal="70" zoomScalePageLayoutView="70" workbookViewId="0">
      <selection activeCell="D3" sqref="D3"/>
    </sheetView>
  </sheetViews>
  <sheetFormatPr baseColWidth="10" defaultColWidth="10.5" defaultRowHeight="16.5" x14ac:dyDescent="0.3"/>
  <cols>
    <col min="1" max="1" width="17.375" style="225" customWidth="1"/>
    <col min="2" max="2" width="45.5" style="225" customWidth="1"/>
    <col min="3" max="3" width="3.375" style="225" customWidth="1"/>
    <col min="4" max="4" width="26" style="225" customWidth="1"/>
    <col min="5" max="5" width="3.375" style="225" customWidth="1"/>
    <col min="6" max="6" width="26" style="225" customWidth="1"/>
    <col min="7" max="7" width="3.375" style="225" customWidth="1"/>
    <col min="8" max="8" width="26" style="225" customWidth="1"/>
    <col min="9" max="9" width="3.375"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361</v>
      </c>
    </row>
    <row r="3" spans="1:21" s="40" customFormat="1" ht="173.25" customHeight="1" x14ac:dyDescent="0.25">
      <c r="A3" s="259" t="s">
        <v>362</v>
      </c>
      <c r="B3" s="57" t="s">
        <v>363</v>
      </c>
      <c r="D3" s="368" t="s">
        <v>895</v>
      </c>
      <c r="F3" s="58"/>
      <c r="H3" s="58"/>
      <c r="J3" s="318" t="s">
        <v>828</v>
      </c>
      <c r="L3" s="318" t="s">
        <v>692</v>
      </c>
      <c r="N3" s="39"/>
      <c r="P3" s="39"/>
      <c r="R3" s="39"/>
      <c r="T3" s="39"/>
    </row>
    <row r="4" spans="1:21" s="38" customFormat="1" ht="19.5" x14ac:dyDescent="0.25">
      <c r="A4" s="56"/>
      <c r="B4" s="47"/>
      <c r="D4" s="47"/>
      <c r="F4" s="47"/>
      <c r="H4" s="47"/>
      <c r="J4" s="48"/>
      <c r="L4" s="40"/>
      <c r="N4" s="48"/>
    </row>
    <row r="5" spans="1:21" s="53" customFormat="1" ht="97.5"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40" customFormat="1" ht="236.25" x14ac:dyDescent="0.25">
      <c r="A7" s="259" t="s">
        <v>120</v>
      </c>
      <c r="B7" s="57" t="s">
        <v>364</v>
      </c>
      <c r="D7" s="10" t="s">
        <v>345</v>
      </c>
      <c r="F7" s="58"/>
      <c r="H7" s="58"/>
      <c r="J7" s="318" t="s">
        <v>772</v>
      </c>
      <c r="L7" s="318" t="s">
        <v>694</v>
      </c>
      <c r="N7" s="39"/>
      <c r="P7" s="39"/>
      <c r="R7" s="39"/>
      <c r="T7" s="39"/>
    </row>
    <row r="8" spans="1:21" s="38" customFormat="1" ht="19.5" x14ac:dyDescent="0.25">
      <c r="A8" s="56"/>
      <c r="B8" s="47"/>
      <c r="D8" s="47"/>
      <c r="F8" s="47"/>
      <c r="H8" s="47"/>
      <c r="J8" s="48"/>
      <c r="N8" s="48"/>
      <c r="P8" s="48"/>
      <c r="R8" s="48"/>
      <c r="T8" s="48"/>
    </row>
    <row r="9" spans="1:21" s="9" customFormat="1" ht="31.5" x14ac:dyDescent="0.25">
      <c r="A9" s="14"/>
      <c r="B9" s="54" t="s">
        <v>365</v>
      </c>
      <c r="D9" s="10" t="s">
        <v>109</v>
      </c>
      <c r="F9" s="10" t="str">
        <f>IF(D9=[2]Lists!$K$4,"&lt; Input URL to data source &gt;",IF(D9=[2]Lists!$K$5,"&lt; Reference section in EITI Report or URL &gt;",IF(D9=[2]Lists!$K$6,"&lt; Reference evidence of non-applicability &gt;","")))</f>
        <v/>
      </c>
      <c r="G9" s="38"/>
      <c r="H9" s="10" t="str">
        <f>IF(F9=[2]Lists!$K$4,"&lt; Input URL to data source &gt;",IF(F9=[2]Lists!$K$5,"&lt; Reference section in EITI Report or URL &gt;",IF(F9=[2]Lists!$K$6,"&lt; Reference evidence of non-applicability &gt;","")))</f>
        <v/>
      </c>
      <c r="I9" s="38"/>
      <c r="J9" s="442"/>
      <c r="K9" s="38"/>
      <c r="L9" s="49"/>
      <c r="M9" s="38"/>
      <c r="N9" s="39"/>
      <c r="O9" s="38"/>
      <c r="P9" s="39"/>
      <c r="Q9" s="38"/>
      <c r="R9" s="39"/>
      <c r="S9" s="38"/>
      <c r="T9" s="39"/>
      <c r="U9" s="38"/>
    </row>
    <row r="10" spans="1:21" s="9" customFormat="1" ht="31.5" x14ac:dyDescent="0.25">
      <c r="A10" s="14"/>
      <c r="B10" s="60" t="s">
        <v>366</v>
      </c>
      <c r="D10" s="10" t="s">
        <v>109</v>
      </c>
      <c r="F10" s="10"/>
      <c r="G10" s="38"/>
      <c r="H10" s="10"/>
      <c r="I10" s="38"/>
      <c r="J10" s="443"/>
      <c r="K10" s="38"/>
      <c r="L10" s="49"/>
      <c r="M10" s="38"/>
      <c r="N10" s="39"/>
      <c r="O10" s="38"/>
      <c r="P10" s="39"/>
      <c r="Q10" s="38"/>
      <c r="R10" s="39"/>
      <c r="S10" s="38"/>
      <c r="T10" s="39"/>
      <c r="U10" s="38"/>
    </row>
    <row r="11" spans="1:21" s="9" customFormat="1" ht="47.25" x14ac:dyDescent="0.25">
      <c r="A11" s="14"/>
      <c r="B11" s="60" t="s">
        <v>367</v>
      </c>
      <c r="D11" s="10" t="s">
        <v>109</v>
      </c>
      <c r="F11" s="10"/>
      <c r="G11" s="38"/>
      <c r="H11" s="10"/>
      <c r="I11" s="38"/>
      <c r="J11" s="443"/>
      <c r="K11" s="38"/>
      <c r="L11" s="49"/>
      <c r="M11" s="38"/>
      <c r="N11" s="39"/>
      <c r="O11" s="38"/>
      <c r="P11" s="39"/>
      <c r="Q11" s="38"/>
      <c r="R11" s="39"/>
      <c r="S11" s="38"/>
      <c r="T11" s="39"/>
      <c r="U11" s="38"/>
    </row>
    <row r="12" spans="1:21" s="9" customFormat="1" ht="47.25" x14ac:dyDescent="0.25">
      <c r="A12" s="14"/>
      <c r="B12" s="60" t="s">
        <v>368</v>
      </c>
      <c r="D12" s="10" t="s">
        <v>78</v>
      </c>
      <c r="F12" s="10" t="s">
        <v>214</v>
      </c>
      <c r="G12" s="38"/>
      <c r="H12" s="10" t="s">
        <v>214</v>
      </c>
      <c r="I12" s="38"/>
      <c r="J12" s="443"/>
      <c r="K12" s="38"/>
      <c r="L12" s="49"/>
      <c r="M12" s="38"/>
      <c r="N12" s="39"/>
      <c r="O12" s="38"/>
      <c r="P12" s="39"/>
      <c r="Q12" s="38"/>
      <c r="R12" s="39"/>
      <c r="S12" s="38"/>
      <c r="T12" s="39"/>
      <c r="U12" s="38"/>
    </row>
    <row r="13" spans="1:21" s="9" customFormat="1" ht="63" x14ac:dyDescent="0.25">
      <c r="A13" s="14"/>
      <c r="B13" s="60" t="s">
        <v>369</v>
      </c>
      <c r="D13" s="10" t="s">
        <v>109</v>
      </c>
      <c r="F13" s="10"/>
      <c r="G13" s="38"/>
      <c r="H13" s="10"/>
      <c r="I13" s="38"/>
      <c r="J13" s="443"/>
      <c r="K13" s="38"/>
      <c r="L13" s="49"/>
      <c r="M13" s="38"/>
      <c r="N13" s="39"/>
      <c r="O13" s="38"/>
      <c r="P13" s="39"/>
      <c r="Q13" s="38"/>
      <c r="R13" s="39"/>
      <c r="S13" s="38"/>
      <c r="T13" s="39"/>
      <c r="U13" s="38"/>
    </row>
    <row r="14" spans="1:21" s="9" customFormat="1" ht="47.25" x14ac:dyDescent="0.25">
      <c r="A14" s="14"/>
      <c r="B14" s="60" t="s">
        <v>370</v>
      </c>
      <c r="D14" s="10" t="s">
        <v>78</v>
      </c>
      <c r="F14" s="10" t="s">
        <v>214</v>
      </c>
      <c r="G14" s="38"/>
      <c r="H14" s="10" t="s">
        <v>214</v>
      </c>
      <c r="I14" s="38"/>
      <c r="J14" s="443"/>
      <c r="K14" s="38"/>
      <c r="L14" s="49"/>
      <c r="M14" s="38"/>
      <c r="N14" s="39"/>
      <c r="O14" s="38"/>
      <c r="P14" s="39"/>
      <c r="Q14" s="38"/>
      <c r="R14" s="39"/>
      <c r="S14" s="38"/>
      <c r="T14" s="39"/>
      <c r="U14" s="38"/>
    </row>
    <row r="15" spans="1:21" s="9" customFormat="1" ht="47.25" x14ac:dyDescent="0.25">
      <c r="A15" s="14"/>
      <c r="B15" s="60" t="s">
        <v>371</v>
      </c>
      <c r="D15" s="10" t="s">
        <v>109</v>
      </c>
      <c r="F15" s="10"/>
      <c r="G15" s="38"/>
      <c r="H15" s="10"/>
      <c r="I15" s="38"/>
      <c r="J15" s="443"/>
      <c r="K15" s="38"/>
      <c r="L15" s="49"/>
      <c r="M15" s="38"/>
      <c r="N15" s="39"/>
      <c r="O15" s="38"/>
      <c r="P15" s="39"/>
      <c r="Q15" s="38"/>
      <c r="R15" s="39"/>
      <c r="S15" s="38"/>
      <c r="T15" s="39"/>
      <c r="U15" s="38"/>
    </row>
    <row r="16" spans="1:21" s="71" customFormat="1" ht="47.25" customHeight="1" x14ac:dyDescent="0.25">
      <c r="A16" s="70"/>
      <c r="B16" s="75" t="s">
        <v>372</v>
      </c>
      <c r="D16" s="10" t="s">
        <v>122</v>
      </c>
      <c r="F16" s="73"/>
      <c r="G16" s="72"/>
      <c r="H16" s="73"/>
      <c r="I16" s="72"/>
      <c r="J16" s="444"/>
      <c r="K16" s="72"/>
      <c r="L16" s="49"/>
      <c r="M16" s="72"/>
      <c r="N16" s="74"/>
      <c r="O16" s="72"/>
      <c r="P16" s="74"/>
      <c r="Q16" s="72"/>
      <c r="R16" s="74"/>
      <c r="S16" s="72"/>
      <c r="T16" s="74"/>
      <c r="U16" s="72"/>
    </row>
    <row r="17" spans="1:21" s="227" customFormat="1" ht="19.5" x14ac:dyDescent="0.3">
      <c r="A17" s="226"/>
      <c r="G17" s="50"/>
      <c r="I17" s="50"/>
      <c r="J17" s="11"/>
      <c r="K17" s="50"/>
      <c r="L17" s="228"/>
      <c r="M17" s="50"/>
      <c r="N17" s="11"/>
      <c r="O17" s="50"/>
      <c r="P17" s="11"/>
      <c r="Q17" s="50"/>
      <c r="R17" s="11"/>
      <c r="S17" s="50"/>
      <c r="T17" s="11"/>
      <c r="U17" s="50"/>
    </row>
  </sheetData>
  <mergeCells count="1">
    <mergeCell ref="J9:J16"/>
  </mergeCell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U14"/>
  <sheetViews>
    <sheetView zoomScale="63" zoomScaleNormal="55" zoomScalePageLayoutView="55" workbookViewId="0">
      <selection activeCell="D3" sqref="D3"/>
    </sheetView>
  </sheetViews>
  <sheetFormatPr baseColWidth="10" defaultColWidth="10.5" defaultRowHeight="16.5" x14ac:dyDescent="0.3"/>
  <cols>
    <col min="1" max="1" width="16.375" style="225" customWidth="1"/>
    <col min="2" max="2" width="42" style="225" customWidth="1"/>
    <col min="3" max="3" width="3.375" style="225" customWidth="1"/>
    <col min="4" max="4" width="35.375" style="225" customWidth="1"/>
    <col min="5" max="5" width="3.375" style="225" customWidth="1"/>
    <col min="6" max="6" width="35.375" style="225" customWidth="1"/>
    <col min="7" max="7" width="3.375" style="225" customWidth="1"/>
    <col min="8" max="8" width="35.375" style="225" customWidth="1"/>
    <col min="9" max="9" width="3.375"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373</v>
      </c>
    </row>
    <row r="3" spans="1:21" s="40" customFormat="1" ht="157.5" x14ac:dyDescent="0.25">
      <c r="A3" s="259" t="s">
        <v>374</v>
      </c>
      <c r="B3" s="57" t="s">
        <v>375</v>
      </c>
      <c r="D3" s="368" t="s">
        <v>895</v>
      </c>
      <c r="F3" s="58"/>
      <c r="H3" s="58"/>
      <c r="J3" s="318" t="s">
        <v>829</v>
      </c>
      <c r="L3" s="318" t="s">
        <v>692</v>
      </c>
      <c r="N3" s="39"/>
      <c r="P3" s="39"/>
      <c r="R3" s="39"/>
      <c r="T3" s="39"/>
    </row>
    <row r="4" spans="1:21" s="38" customFormat="1" ht="19.5" x14ac:dyDescent="0.25">
      <c r="A4" s="56"/>
      <c r="B4" s="47"/>
      <c r="D4" s="47"/>
      <c r="F4" s="47"/>
      <c r="H4" s="47"/>
      <c r="J4" s="48"/>
      <c r="L4" s="40"/>
      <c r="N4" s="48"/>
    </row>
    <row r="5" spans="1:21" s="53" customFormat="1" ht="97.5"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40" customFormat="1" ht="277.5" customHeight="1" x14ac:dyDescent="0.25">
      <c r="A7" s="259" t="s">
        <v>120</v>
      </c>
      <c r="B7" s="57" t="s">
        <v>376</v>
      </c>
      <c r="D7" s="10" t="s">
        <v>345</v>
      </c>
      <c r="F7" s="58"/>
      <c r="H7" s="58"/>
      <c r="J7" s="318" t="s">
        <v>773</v>
      </c>
      <c r="L7" s="318" t="s">
        <v>718</v>
      </c>
      <c r="N7" s="39"/>
      <c r="O7" s="38"/>
      <c r="P7" s="39"/>
      <c r="Q7" s="38"/>
      <c r="R7" s="39"/>
      <c r="S7" s="38"/>
      <c r="T7" s="39"/>
    </row>
    <row r="8" spans="1:21" s="38" customFormat="1" ht="19.5" x14ac:dyDescent="0.25">
      <c r="A8" s="56"/>
      <c r="B8" s="47"/>
      <c r="D8" s="47"/>
      <c r="F8" s="47"/>
      <c r="H8" s="47"/>
      <c r="J8" s="48"/>
      <c r="N8" s="48"/>
      <c r="P8" s="48"/>
      <c r="R8" s="48"/>
      <c r="T8" s="48"/>
    </row>
    <row r="9" spans="1:21" s="9" customFormat="1" ht="31.5" x14ac:dyDescent="0.25">
      <c r="A9" s="14"/>
      <c r="B9" s="54" t="s">
        <v>377</v>
      </c>
      <c r="D9" s="10" t="s">
        <v>109</v>
      </c>
      <c r="F9" s="10" t="str">
        <f>IF(D9=[2]Lists!$K$4,"&lt; Input URL to data source &gt;",IF(D9=[2]Lists!$K$5,"&lt; Reference section in EITI Report or URL &gt;",IF(D9=[2]Lists!$K$6,"&lt; Reference evidence of non-applicability &gt;","")))</f>
        <v/>
      </c>
      <c r="G9" s="38"/>
      <c r="H9" s="10" t="str">
        <f>IF(F9=[2]Lists!$K$4,"&lt; Input URL to data source &gt;",IF(F9=[2]Lists!$K$5,"&lt; Reference section in EITI Report or URL &gt;",IF(F9=[2]Lists!$K$6,"&lt; Reference evidence of non-applicability &gt;","")))</f>
        <v/>
      </c>
      <c r="I9" s="38"/>
      <c r="J9" s="442"/>
      <c r="K9" s="38"/>
      <c r="L9" s="49"/>
      <c r="M9" s="38"/>
      <c r="N9" s="39"/>
      <c r="O9" s="38"/>
      <c r="P9" s="39"/>
      <c r="Q9" s="38"/>
      <c r="R9" s="39"/>
      <c r="S9" s="38"/>
      <c r="T9" s="39"/>
      <c r="U9" s="38"/>
    </row>
    <row r="10" spans="1:21" s="9" customFormat="1" ht="78.95" customHeight="1" x14ac:dyDescent="0.25">
      <c r="A10" s="14"/>
      <c r="B10" s="60" t="s">
        <v>378</v>
      </c>
      <c r="D10" s="10" t="s">
        <v>122</v>
      </c>
      <c r="F10" s="10"/>
      <c r="G10" s="40"/>
      <c r="H10" s="10"/>
      <c r="I10" s="40"/>
      <c r="J10" s="443"/>
      <c r="K10" s="40"/>
      <c r="L10" s="49"/>
      <c r="M10" s="40"/>
      <c r="N10" s="39"/>
      <c r="O10" s="40"/>
      <c r="P10" s="39"/>
      <c r="Q10" s="40"/>
      <c r="R10" s="39"/>
      <c r="S10" s="40"/>
      <c r="T10" s="39"/>
      <c r="U10" s="40"/>
    </row>
    <row r="11" spans="1:21" s="9" customFormat="1" ht="30.75" customHeight="1" x14ac:dyDescent="0.25">
      <c r="A11" s="14"/>
      <c r="B11" s="60" t="s">
        <v>379</v>
      </c>
      <c r="D11" s="10" t="s">
        <v>78</v>
      </c>
      <c r="F11" s="10" t="s">
        <v>214</v>
      </c>
      <c r="G11" s="40"/>
      <c r="H11" s="10" t="s">
        <v>214</v>
      </c>
      <c r="I11" s="40"/>
      <c r="J11" s="443"/>
      <c r="K11" s="40"/>
      <c r="L11" s="49"/>
      <c r="M11" s="40"/>
      <c r="N11" s="39"/>
      <c r="O11" s="40"/>
      <c r="P11" s="39"/>
      <c r="Q11" s="40"/>
      <c r="R11" s="39"/>
      <c r="S11" s="40"/>
      <c r="T11" s="39"/>
      <c r="U11" s="40"/>
    </row>
    <row r="12" spans="1:21" s="9" customFormat="1" ht="47.25" customHeight="1" x14ac:dyDescent="0.25">
      <c r="A12" s="14"/>
      <c r="B12" s="60" t="s">
        <v>380</v>
      </c>
      <c r="D12" s="10" t="s">
        <v>78</v>
      </c>
      <c r="F12" s="10" t="s">
        <v>214</v>
      </c>
      <c r="G12" s="40"/>
      <c r="H12" s="10" t="s">
        <v>214</v>
      </c>
      <c r="I12" s="40"/>
      <c r="J12" s="443"/>
      <c r="K12" s="40"/>
      <c r="L12" s="49"/>
      <c r="M12" s="40"/>
      <c r="N12" s="39"/>
      <c r="O12" s="40"/>
      <c r="P12" s="39"/>
      <c r="Q12" s="40"/>
      <c r="R12" s="39"/>
      <c r="S12" s="40"/>
      <c r="T12" s="39"/>
      <c r="U12" s="40"/>
    </row>
    <row r="13" spans="1:21" s="9" customFormat="1" ht="62.25" customHeight="1" x14ac:dyDescent="0.25">
      <c r="A13" s="14"/>
      <c r="B13" s="60" t="s">
        <v>381</v>
      </c>
      <c r="D13" s="10" t="s">
        <v>78</v>
      </c>
      <c r="F13" s="10" t="s">
        <v>214</v>
      </c>
      <c r="G13" s="40"/>
      <c r="H13" s="10" t="s">
        <v>214</v>
      </c>
      <c r="I13" s="40"/>
      <c r="J13" s="444"/>
      <c r="K13" s="40"/>
      <c r="L13" s="49"/>
      <c r="M13" s="40"/>
      <c r="N13" s="39"/>
      <c r="O13" s="40"/>
      <c r="P13" s="39"/>
      <c r="Q13" s="40"/>
      <c r="R13" s="39"/>
      <c r="S13" s="40"/>
      <c r="T13" s="39"/>
      <c r="U13" s="40"/>
    </row>
    <row r="14" spans="1:21" s="227" customFormat="1" x14ac:dyDescent="0.3">
      <c r="A14" s="226"/>
      <c r="L14" s="228"/>
    </row>
  </sheetData>
  <mergeCells count="1">
    <mergeCell ref="J9:J13"/>
  </mergeCell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U17"/>
  <sheetViews>
    <sheetView zoomScale="85" zoomScaleNormal="85" zoomScalePageLayoutView="125" workbookViewId="0">
      <selection activeCell="J7" sqref="J7"/>
    </sheetView>
  </sheetViews>
  <sheetFormatPr baseColWidth="10" defaultColWidth="10.5" defaultRowHeight="16.5" x14ac:dyDescent="0.3"/>
  <cols>
    <col min="1" max="1" width="23.875" style="225" customWidth="1"/>
    <col min="2" max="2" width="38" style="225" customWidth="1"/>
    <col min="3" max="3" width="3.375" style="225" customWidth="1"/>
    <col min="4" max="4" width="32.5" style="225" customWidth="1"/>
    <col min="5" max="5" width="3.375" style="225" customWidth="1"/>
    <col min="6" max="6" width="32.5" style="225" customWidth="1"/>
    <col min="7" max="7" width="3.375" style="225" customWidth="1"/>
    <col min="8" max="8" width="32.5" style="225" customWidth="1"/>
    <col min="9" max="9" width="3.375" style="225" customWidth="1"/>
    <col min="10" max="10" width="48.625" style="225" customWidth="1"/>
    <col min="11" max="11" width="3.375"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382</v>
      </c>
    </row>
    <row r="3" spans="1:21" s="40" customFormat="1" ht="173.25" x14ac:dyDescent="0.25">
      <c r="A3" s="259" t="s">
        <v>383</v>
      </c>
      <c r="B3" s="57" t="s">
        <v>384</v>
      </c>
      <c r="D3" s="10" t="s">
        <v>894</v>
      </c>
      <c r="F3" s="58"/>
      <c r="H3" s="58"/>
      <c r="J3" s="318" t="s">
        <v>902</v>
      </c>
      <c r="L3" s="318" t="s">
        <v>719</v>
      </c>
      <c r="N3" s="39"/>
      <c r="P3" s="39"/>
      <c r="R3" s="39"/>
      <c r="T3" s="39"/>
    </row>
    <row r="4" spans="1:21" s="38" customFormat="1" ht="19.5" x14ac:dyDescent="0.25">
      <c r="A4" s="56"/>
      <c r="B4" s="47"/>
      <c r="D4" s="47"/>
      <c r="F4" s="47"/>
      <c r="H4" s="47"/>
      <c r="J4" s="48"/>
      <c r="L4" s="40"/>
      <c r="N4" s="48"/>
    </row>
    <row r="5" spans="1:21" s="53" customFormat="1" ht="78" x14ac:dyDescent="0.25">
      <c r="A5" s="51"/>
      <c r="B5" s="52" t="s">
        <v>96</v>
      </c>
      <c r="D5" s="83" t="s">
        <v>97</v>
      </c>
      <c r="E5" s="45"/>
      <c r="F5" s="83" t="s">
        <v>98</v>
      </c>
      <c r="G5" s="45"/>
      <c r="H5" s="83" t="s">
        <v>99</v>
      </c>
      <c r="J5" s="46" t="s">
        <v>100</v>
      </c>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40" customFormat="1" ht="183.75" customHeight="1" x14ac:dyDescent="0.25">
      <c r="A7" s="259" t="s">
        <v>120</v>
      </c>
      <c r="B7" s="57" t="s">
        <v>385</v>
      </c>
      <c r="D7" s="10" t="s">
        <v>62</v>
      </c>
      <c r="F7" s="58"/>
      <c r="H7" s="58"/>
      <c r="J7" s="318"/>
      <c r="L7" s="49"/>
    </row>
    <row r="8" spans="1:21" s="38" customFormat="1" ht="19.5" x14ac:dyDescent="0.25">
      <c r="A8" s="56"/>
      <c r="B8" s="47"/>
      <c r="D8" s="47"/>
      <c r="F8" s="47"/>
      <c r="H8" s="47"/>
      <c r="J8" s="48"/>
      <c r="N8" s="48"/>
      <c r="P8" s="48"/>
      <c r="R8" s="48"/>
      <c r="T8" s="48"/>
    </row>
    <row r="9" spans="1:21" s="9" customFormat="1" ht="94.5" x14ac:dyDescent="0.25">
      <c r="A9" s="14"/>
      <c r="B9" s="54" t="s">
        <v>386</v>
      </c>
      <c r="D9" s="10" t="s">
        <v>679</v>
      </c>
      <c r="F9" s="317" t="s">
        <v>580</v>
      </c>
      <c r="G9" s="38"/>
      <c r="H9" s="10" t="s">
        <v>831</v>
      </c>
      <c r="I9" s="38"/>
      <c r="J9" s="318" t="s">
        <v>830</v>
      </c>
      <c r="K9" s="38"/>
      <c r="L9" s="49"/>
      <c r="M9" s="38"/>
      <c r="N9" s="39"/>
      <c r="O9" s="38"/>
      <c r="P9" s="39"/>
      <c r="Q9" s="38"/>
      <c r="R9" s="39"/>
      <c r="S9" s="38"/>
      <c r="T9" s="39"/>
      <c r="U9" s="38"/>
    </row>
    <row r="10" spans="1:21" s="9" customFormat="1" ht="47.25" customHeight="1" x14ac:dyDescent="0.25">
      <c r="A10" s="14"/>
      <c r="B10" s="60" t="s">
        <v>387</v>
      </c>
      <c r="D10" s="10" t="s">
        <v>345</v>
      </c>
      <c r="F10" s="10"/>
      <c r="G10" s="38"/>
      <c r="H10" s="10"/>
      <c r="I10" s="38"/>
      <c r="J10" s="445" t="s">
        <v>873</v>
      </c>
      <c r="K10" s="38"/>
      <c r="L10" s="49"/>
      <c r="M10" s="38"/>
      <c r="N10" s="39"/>
      <c r="O10" s="38"/>
      <c r="P10" s="39"/>
      <c r="Q10" s="38"/>
      <c r="R10" s="39"/>
      <c r="S10" s="38"/>
      <c r="T10" s="39"/>
      <c r="U10" s="38"/>
    </row>
    <row r="11" spans="1:21" s="9" customFormat="1" ht="31.5" x14ac:dyDescent="0.25">
      <c r="A11" s="14"/>
      <c r="B11" s="60" t="s">
        <v>388</v>
      </c>
      <c r="D11" s="10" t="s">
        <v>78</v>
      </c>
      <c r="F11" s="10" t="s">
        <v>214</v>
      </c>
      <c r="G11" s="40"/>
      <c r="H11" s="10" t="s">
        <v>214</v>
      </c>
      <c r="I11" s="40"/>
      <c r="J11" s="446"/>
      <c r="K11" s="40"/>
      <c r="L11" s="49"/>
      <c r="M11" s="40"/>
      <c r="N11" s="39"/>
      <c r="O11" s="40"/>
      <c r="P11" s="39"/>
      <c r="Q11" s="40"/>
      <c r="R11" s="39"/>
      <c r="S11" s="40"/>
      <c r="T11" s="39"/>
      <c r="U11" s="40"/>
    </row>
    <row r="12" spans="1:21" s="9" customFormat="1" ht="47.25" customHeight="1" x14ac:dyDescent="0.25">
      <c r="A12" s="14"/>
      <c r="B12" s="60" t="s">
        <v>389</v>
      </c>
      <c r="D12" s="10" t="s">
        <v>345</v>
      </c>
      <c r="F12" s="10"/>
      <c r="G12" s="38"/>
      <c r="H12" s="10"/>
      <c r="I12" s="38"/>
      <c r="J12" s="446"/>
      <c r="K12" s="38"/>
      <c r="L12" s="49"/>
      <c r="M12" s="38"/>
      <c r="N12" s="39"/>
      <c r="O12" s="38"/>
      <c r="P12" s="39"/>
      <c r="Q12" s="38"/>
      <c r="R12" s="39"/>
      <c r="S12" s="38"/>
      <c r="T12" s="39"/>
      <c r="U12" s="38"/>
    </row>
    <row r="13" spans="1:21" s="9" customFormat="1" ht="31.5" x14ac:dyDescent="0.25">
      <c r="A13" s="14"/>
      <c r="B13" s="60" t="s">
        <v>390</v>
      </c>
      <c r="D13" s="10" t="s">
        <v>78</v>
      </c>
      <c r="F13" s="10" t="s">
        <v>214</v>
      </c>
      <c r="G13" s="38"/>
      <c r="H13" s="10" t="s">
        <v>214</v>
      </c>
      <c r="I13" s="38"/>
      <c r="J13" s="446"/>
      <c r="K13" s="38"/>
      <c r="L13" s="49"/>
      <c r="M13" s="38"/>
      <c r="N13" s="39"/>
      <c r="O13" s="38"/>
      <c r="P13" s="39"/>
      <c r="Q13" s="38"/>
      <c r="R13" s="39"/>
      <c r="S13" s="38"/>
      <c r="T13" s="39"/>
      <c r="U13" s="38"/>
    </row>
    <row r="14" spans="1:21" s="9" customFormat="1" ht="47.25" x14ac:dyDescent="0.25">
      <c r="A14" s="14"/>
      <c r="B14" s="60" t="s">
        <v>391</v>
      </c>
      <c r="D14" s="10" t="s">
        <v>62</v>
      </c>
      <c r="F14" s="10"/>
      <c r="G14" s="38"/>
      <c r="H14" s="10" t="s">
        <v>748</v>
      </c>
      <c r="I14" s="38"/>
      <c r="J14" s="446"/>
      <c r="K14" s="38"/>
      <c r="L14" s="49"/>
      <c r="M14" s="38"/>
      <c r="N14" s="39"/>
      <c r="O14" s="38"/>
      <c r="P14" s="39"/>
      <c r="Q14" s="38"/>
      <c r="R14" s="39"/>
      <c r="S14" s="38"/>
      <c r="T14" s="39"/>
      <c r="U14" s="38"/>
    </row>
    <row r="15" spans="1:21" s="9" customFormat="1" ht="31.5" x14ac:dyDescent="0.25">
      <c r="A15" s="14"/>
      <c r="B15" s="60" t="s">
        <v>392</v>
      </c>
      <c r="D15" s="10">
        <v>22222832.359999999</v>
      </c>
      <c r="F15" s="10" t="s">
        <v>541</v>
      </c>
      <c r="G15" s="38"/>
      <c r="H15" s="10" t="s">
        <v>541</v>
      </c>
      <c r="I15" s="38"/>
      <c r="J15" s="446"/>
      <c r="K15" s="38"/>
      <c r="L15" s="49"/>
      <c r="M15" s="38"/>
      <c r="N15" s="39"/>
      <c r="O15" s="38"/>
      <c r="P15" s="39"/>
      <c r="Q15" s="38"/>
      <c r="R15" s="39"/>
      <c r="S15" s="38"/>
      <c r="T15" s="39"/>
      <c r="U15" s="38"/>
    </row>
    <row r="16" spans="1:21" s="9" customFormat="1" ht="155.25" customHeight="1" x14ac:dyDescent="0.25">
      <c r="A16" s="14"/>
      <c r="B16" s="60" t="s">
        <v>393</v>
      </c>
      <c r="D16" s="10" t="s">
        <v>62</v>
      </c>
      <c r="F16" s="317" t="s">
        <v>580</v>
      </c>
      <c r="G16" s="38"/>
      <c r="H16" s="10" t="s">
        <v>832</v>
      </c>
      <c r="I16" s="38"/>
      <c r="J16" s="447"/>
      <c r="K16" s="38"/>
      <c r="L16" s="49"/>
      <c r="M16" s="38"/>
      <c r="N16" s="39"/>
      <c r="O16" s="38"/>
      <c r="P16" s="39"/>
      <c r="Q16" s="38"/>
      <c r="R16" s="39"/>
      <c r="S16" s="38"/>
      <c r="T16" s="39"/>
      <c r="U16" s="38"/>
    </row>
    <row r="17" spans="1:12" s="227" customFormat="1" x14ac:dyDescent="0.3">
      <c r="A17" s="226"/>
      <c r="L17" s="228"/>
    </row>
  </sheetData>
  <mergeCells count="1">
    <mergeCell ref="J10:J16"/>
  </mergeCells>
  <hyperlinks>
    <hyperlink ref="F9" r:id="rId1" xr:uid="{00000000-0004-0000-1200-000000000000}"/>
    <hyperlink ref="F16" r:id="rId2" xr:uid="{00000000-0004-0000-1200-000001000000}"/>
  </hyperlink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95"/>
  <sheetViews>
    <sheetView showGridLines="0" showRowColHeaders="0" topLeftCell="A7" zoomScale="70" zoomScaleNormal="70" zoomScalePageLayoutView="70" workbookViewId="0">
      <selection activeCell="E31" sqref="E31"/>
    </sheetView>
  </sheetViews>
  <sheetFormatPr baseColWidth="10" defaultColWidth="4" defaultRowHeight="24" customHeight="1" x14ac:dyDescent="0.25"/>
  <cols>
    <col min="1" max="1" width="4" style="130"/>
    <col min="2" max="2" width="4" style="130" hidden="1" customWidth="1"/>
    <col min="3" max="3" width="75" style="130" bestFit="1" customWidth="1"/>
    <col min="4" max="4" width="2.875" style="130" customWidth="1"/>
    <col min="5" max="5" width="44.5" style="130" bestFit="1" customWidth="1"/>
    <col min="6" max="6" width="2.875" style="130" customWidth="1"/>
    <col min="7" max="7" width="40" style="130" bestFit="1" customWidth="1"/>
    <col min="8" max="16384" width="4" style="130"/>
  </cols>
  <sheetData>
    <row r="1" spans="1:7" ht="16.5" x14ac:dyDescent="0.25"/>
    <row r="2" spans="1:7" ht="16.5" x14ac:dyDescent="0.25">
      <c r="C2" s="382" t="s">
        <v>33</v>
      </c>
      <c r="D2" s="382"/>
      <c r="E2" s="382"/>
      <c r="F2" s="382"/>
      <c r="G2" s="382"/>
    </row>
    <row r="3" spans="1:7" s="131" customFormat="1" x14ac:dyDescent="0.25">
      <c r="C3" s="383" t="s">
        <v>34</v>
      </c>
      <c r="D3" s="383"/>
      <c r="E3" s="383"/>
      <c r="F3" s="383"/>
      <c r="G3" s="383"/>
    </row>
    <row r="4" spans="1:7" ht="12.75" customHeight="1" x14ac:dyDescent="0.25">
      <c r="C4" s="384" t="s">
        <v>35</v>
      </c>
      <c r="D4" s="384"/>
      <c r="E4" s="384"/>
      <c r="F4" s="384"/>
      <c r="G4" s="384"/>
    </row>
    <row r="5" spans="1:7" ht="12.75" customHeight="1" x14ac:dyDescent="0.25">
      <c r="C5" s="385" t="s">
        <v>36</v>
      </c>
      <c r="D5" s="385"/>
      <c r="E5" s="385"/>
      <c r="F5" s="385"/>
      <c r="G5" s="385"/>
    </row>
    <row r="6" spans="1:7" ht="12.75" customHeight="1" x14ac:dyDescent="0.25">
      <c r="C6" s="385" t="s">
        <v>37</v>
      </c>
      <c r="D6" s="385"/>
      <c r="E6" s="385"/>
      <c r="F6" s="385"/>
      <c r="G6" s="385"/>
    </row>
    <row r="7" spans="1:7" ht="12.75" customHeight="1" x14ac:dyDescent="0.3">
      <c r="C7" s="386" t="s">
        <v>38</v>
      </c>
      <c r="D7" s="386"/>
      <c r="E7" s="386"/>
      <c r="F7" s="386"/>
      <c r="G7" s="386"/>
    </row>
    <row r="8" spans="1:7" ht="16.5" x14ac:dyDescent="0.25">
      <c r="C8" s="4"/>
      <c r="D8" s="132"/>
      <c r="E8" s="132"/>
      <c r="F8" s="4"/>
      <c r="G8" s="4"/>
    </row>
    <row r="9" spans="1:7" ht="16.5" x14ac:dyDescent="0.25">
      <c r="C9" s="133" t="s">
        <v>39</v>
      </c>
      <c r="D9" s="134"/>
      <c r="E9" s="135" t="s">
        <v>40</v>
      </c>
      <c r="F9" s="134"/>
      <c r="G9" s="136" t="s">
        <v>14</v>
      </c>
    </row>
    <row r="10" spans="1:7" ht="16.5" x14ac:dyDescent="0.25">
      <c r="C10" s="4"/>
      <c r="D10" s="132"/>
      <c r="E10" s="132"/>
      <c r="F10" s="4"/>
      <c r="G10" s="4"/>
    </row>
    <row r="11" spans="1:7" s="131" customFormat="1" x14ac:dyDescent="0.25">
      <c r="B11" s="137"/>
      <c r="C11" s="138" t="s">
        <v>41</v>
      </c>
      <c r="E11" s="139"/>
    </row>
    <row r="12" spans="1:7" ht="20.25" thickBot="1" x14ac:dyDescent="0.3">
      <c r="A12" s="140"/>
      <c r="B12" s="140"/>
      <c r="C12" s="141" t="s">
        <v>42</v>
      </c>
      <c r="D12" s="142"/>
      <c r="E12" s="143" t="s">
        <v>43</v>
      </c>
      <c r="F12" s="142"/>
      <c r="G12" s="144" t="s">
        <v>44</v>
      </c>
    </row>
    <row r="13" spans="1:7" ht="17.25" thickBot="1" x14ac:dyDescent="0.3">
      <c r="B13" s="145"/>
      <c r="C13" s="146" t="s">
        <v>31</v>
      </c>
      <c r="D13" s="147"/>
      <c r="E13" s="148"/>
      <c r="F13" s="147"/>
      <c r="G13" s="148"/>
    </row>
    <row r="14" spans="1:7" ht="16.5" x14ac:dyDescent="0.25">
      <c r="A14" s="149"/>
      <c r="B14" s="149" t="s">
        <v>31</v>
      </c>
      <c r="C14" s="150" t="s">
        <v>45</v>
      </c>
      <c r="D14" s="90"/>
      <c r="E14" s="151" t="s">
        <v>529</v>
      </c>
      <c r="F14" s="90"/>
      <c r="G14" s="152"/>
    </row>
    <row r="15" spans="1:7" ht="16.5" x14ac:dyDescent="0.25">
      <c r="A15" s="149"/>
      <c r="B15" s="149" t="s">
        <v>31</v>
      </c>
      <c r="C15" s="150" t="s">
        <v>46</v>
      </c>
      <c r="D15" s="90"/>
      <c r="E15" s="153" t="str">
        <f>IFERROR(VLOOKUP($E$14,[1]!Table1_Country_codes_and_currencies[#Data],3,FALSE),"")</f>
        <v/>
      </c>
      <c r="F15" s="90"/>
      <c r="G15" s="152"/>
    </row>
    <row r="16" spans="1:7" ht="16.5" x14ac:dyDescent="0.25">
      <c r="B16" s="149" t="s">
        <v>31</v>
      </c>
      <c r="C16" s="150" t="s">
        <v>47</v>
      </c>
      <c r="D16" s="90"/>
      <c r="E16" s="153" t="str">
        <f>IFERROR(VLOOKUP($E$14,[1]!Table1_Country_codes_and_currencies[#Data],7,FALSE),"")</f>
        <v/>
      </c>
      <c r="F16" s="90"/>
      <c r="G16" s="152"/>
    </row>
    <row r="17" spans="1:7" ht="17.25" thickBot="1" x14ac:dyDescent="0.3">
      <c r="B17" s="149" t="s">
        <v>31</v>
      </c>
      <c r="C17" s="154" t="s">
        <v>48</v>
      </c>
      <c r="D17" s="101"/>
      <c r="E17" s="102" t="str">
        <f>IFERROR(VLOOKUP($E$14,[1]!Table1_Country_codes_and_currencies[#Data],5,FALSE),"")</f>
        <v/>
      </c>
      <c r="F17" s="101"/>
      <c r="G17" s="155"/>
    </row>
    <row r="18" spans="1:7" ht="17.25" thickBot="1" x14ac:dyDescent="0.3">
      <c r="B18" s="145"/>
      <c r="C18" s="146" t="s">
        <v>49</v>
      </c>
      <c r="D18" s="147"/>
      <c r="E18" s="148"/>
      <c r="F18" s="147"/>
      <c r="G18" s="148"/>
    </row>
    <row r="19" spans="1:7" ht="16.5" x14ac:dyDescent="0.25">
      <c r="A19" s="149"/>
      <c r="B19" s="149" t="s">
        <v>49</v>
      </c>
      <c r="C19" s="150" t="s">
        <v>50</v>
      </c>
      <c r="D19" s="90"/>
      <c r="E19" s="156">
        <v>43831</v>
      </c>
      <c r="F19" s="90"/>
      <c r="G19" s="152"/>
    </row>
    <row r="20" spans="1:7" ht="17.25" thickBot="1" x14ac:dyDescent="0.3">
      <c r="A20" s="149"/>
      <c r="B20" s="149" t="s">
        <v>49</v>
      </c>
      <c r="C20" s="154" t="s">
        <v>51</v>
      </c>
      <c r="D20" s="101"/>
      <c r="E20" s="156">
        <v>44196</v>
      </c>
      <c r="F20" s="101"/>
      <c r="G20" s="155"/>
    </row>
    <row r="21" spans="1:7" ht="17.25" thickBot="1" x14ac:dyDescent="0.3">
      <c r="B21" s="145"/>
      <c r="C21" s="146" t="s">
        <v>52</v>
      </c>
      <c r="D21" s="147"/>
      <c r="E21" s="157"/>
      <c r="F21" s="147"/>
      <c r="G21" s="148"/>
    </row>
    <row r="22" spans="1:7" ht="16.5" x14ac:dyDescent="0.25">
      <c r="B22" s="149" t="s">
        <v>52</v>
      </c>
      <c r="C22" s="158" t="s">
        <v>53</v>
      </c>
      <c r="D22" s="90"/>
      <c r="E22" s="151" t="s">
        <v>530</v>
      </c>
      <c r="F22" s="90"/>
      <c r="G22" s="152"/>
    </row>
    <row r="23" spans="1:7" ht="31.5" x14ac:dyDescent="0.25">
      <c r="A23" s="149"/>
      <c r="B23" s="149" t="s">
        <v>52</v>
      </c>
      <c r="C23" s="150" t="s">
        <v>55</v>
      </c>
      <c r="D23" s="90"/>
      <c r="E23" s="303" t="s">
        <v>531</v>
      </c>
      <c r="F23" s="90"/>
      <c r="G23" s="152"/>
    </row>
    <row r="24" spans="1:7" ht="16.5" x14ac:dyDescent="0.25">
      <c r="B24" s="149" t="s">
        <v>52</v>
      </c>
      <c r="C24" s="150" t="s">
        <v>56</v>
      </c>
      <c r="D24" s="90"/>
      <c r="E24" s="160">
        <v>44917</v>
      </c>
      <c r="F24" s="90"/>
      <c r="G24" s="152"/>
    </row>
    <row r="25" spans="1:7" ht="31.5" x14ac:dyDescent="0.25">
      <c r="A25" s="149"/>
      <c r="B25" s="149" t="s">
        <v>52</v>
      </c>
      <c r="C25" s="150" t="s">
        <v>57</v>
      </c>
      <c r="D25" s="90"/>
      <c r="E25" s="306" t="s">
        <v>533</v>
      </c>
      <c r="F25" s="90"/>
      <c r="G25" s="152"/>
    </row>
    <row r="26" spans="1:7" ht="78.75" x14ac:dyDescent="0.25">
      <c r="B26" s="149" t="s">
        <v>52</v>
      </c>
      <c r="C26" s="161" t="s">
        <v>58</v>
      </c>
      <c r="D26" s="162"/>
      <c r="E26" s="159" t="s">
        <v>345</v>
      </c>
      <c r="F26" s="162"/>
      <c r="G26" s="304" t="s">
        <v>532</v>
      </c>
    </row>
    <row r="27" spans="1:7" ht="16.5" x14ac:dyDescent="0.25">
      <c r="B27" s="149" t="s">
        <v>52</v>
      </c>
      <c r="C27" s="150" t="s">
        <v>59</v>
      </c>
      <c r="D27" s="90"/>
      <c r="E27" s="160">
        <v>44917</v>
      </c>
      <c r="F27" s="90"/>
      <c r="G27" s="163" t="s">
        <v>535</v>
      </c>
    </row>
    <row r="28" spans="1:7" ht="16.5" x14ac:dyDescent="0.25">
      <c r="A28" s="149"/>
      <c r="B28" s="149" t="s">
        <v>52</v>
      </c>
      <c r="C28" s="150" t="s">
        <v>60</v>
      </c>
      <c r="D28" s="90"/>
      <c r="E28" s="305" t="s">
        <v>534</v>
      </c>
      <c r="F28" s="90"/>
      <c r="G28" s="163"/>
    </row>
    <row r="29" spans="1:7" ht="16.5" x14ac:dyDescent="0.25">
      <c r="B29" s="149" t="s">
        <v>52</v>
      </c>
      <c r="C29" s="161" t="s">
        <v>61</v>
      </c>
      <c r="D29" s="162"/>
      <c r="E29" s="159" t="s">
        <v>62</v>
      </c>
      <c r="F29" s="164"/>
      <c r="G29" s="165"/>
    </row>
    <row r="30" spans="1:7" ht="16.5" x14ac:dyDescent="0.25">
      <c r="A30" s="149"/>
      <c r="B30" s="149" t="s">
        <v>52</v>
      </c>
      <c r="C30" s="150" t="s">
        <v>63</v>
      </c>
      <c r="D30" s="90"/>
      <c r="E30" s="160">
        <v>44917</v>
      </c>
      <c r="F30" s="90"/>
      <c r="G30" s="152"/>
    </row>
    <row r="31" spans="1:7" ht="32.25" thickBot="1" x14ac:dyDescent="0.3">
      <c r="A31" s="149"/>
      <c r="B31" s="149" t="s">
        <v>52</v>
      </c>
      <c r="C31" s="150" t="s">
        <v>64</v>
      </c>
      <c r="D31" s="103"/>
      <c r="E31" s="376" t="s">
        <v>937</v>
      </c>
      <c r="F31" s="101"/>
      <c r="G31" s="166"/>
    </row>
    <row r="32" spans="1:7" ht="15.95" customHeight="1" thickBot="1" x14ac:dyDescent="0.3">
      <c r="C32" s="167" t="s">
        <v>65</v>
      </c>
      <c r="D32" s="168"/>
      <c r="E32" s="169"/>
      <c r="F32" s="170"/>
      <c r="G32" s="171"/>
    </row>
    <row r="33" spans="1:7" ht="47.25" x14ac:dyDescent="0.25">
      <c r="A33" s="149"/>
      <c r="B33" s="172"/>
      <c r="C33" s="173" t="s">
        <v>66</v>
      </c>
      <c r="D33" s="90"/>
      <c r="E33" s="174" t="s">
        <v>538</v>
      </c>
      <c r="F33" s="4"/>
      <c r="G33" s="309" t="s">
        <v>537</v>
      </c>
    </row>
    <row r="34" spans="1:7" ht="32.25" thickBot="1" x14ac:dyDescent="0.3">
      <c r="B34" s="149" t="s">
        <v>67</v>
      </c>
      <c r="C34" s="175" t="s">
        <v>68</v>
      </c>
      <c r="D34" s="101"/>
      <c r="E34" s="306" t="s">
        <v>536</v>
      </c>
      <c r="F34" s="147"/>
      <c r="G34" s="176"/>
    </row>
    <row r="35" spans="1:7" ht="18" customHeight="1" thickBot="1" x14ac:dyDescent="0.3">
      <c r="A35" s="149"/>
      <c r="B35" s="149" t="s">
        <v>67</v>
      </c>
      <c r="C35" s="146" t="s">
        <v>67</v>
      </c>
      <c r="D35" s="147"/>
      <c r="E35" s="170"/>
      <c r="F35" s="147"/>
      <c r="G35" s="170"/>
    </row>
    <row r="36" spans="1:7" ht="15.75" customHeight="1" x14ac:dyDescent="0.25">
      <c r="B36" s="149" t="s">
        <v>67</v>
      </c>
      <c r="C36" s="177" t="s">
        <v>70</v>
      </c>
      <c r="D36" s="90"/>
      <c r="E36" s="153"/>
      <c r="F36" s="90"/>
      <c r="G36" s="90"/>
    </row>
    <row r="37" spans="1:7" ht="16.5" customHeight="1" x14ac:dyDescent="0.25">
      <c r="A37" s="149"/>
      <c r="B37" s="149" t="s">
        <v>67</v>
      </c>
      <c r="C37" s="178" t="s">
        <v>71</v>
      </c>
      <c r="D37" s="90"/>
      <c r="E37" s="159" t="s">
        <v>62</v>
      </c>
      <c r="F37" s="90"/>
      <c r="G37" s="163"/>
    </row>
    <row r="38" spans="1:7" ht="16.5" customHeight="1" x14ac:dyDescent="0.25">
      <c r="A38" s="149"/>
      <c r="B38" s="149" t="s">
        <v>67</v>
      </c>
      <c r="C38" s="178" t="s">
        <v>72</v>
      </c>
      <c r="D38" s="90"/>
      <c r="E38" s="159" t="s">
        <v>62</v>
      </c>
      <c r="F38" s="90"/>
      <c r="G38" s="163"/>
    </row>
    <row r="39" spans="1:7" ht="15.75" customHeight="1" x14ac:dyDescent="0.25">
      <c r="B39" s="149" t="s">
        <v>67</v>
      </c>
      <c r="C39" s="178" t="s">
        <v>73</v>
      </c>
      <c r="D39" s="90"/>
      <c r="E39" s="159" t="s">
        <v>62</v>
      </c>
      <c r="F39" s="90"/>
      <c r="G39" s="163"/>
    </row>
    <row r="40" spans="1:7" ht="18" customHeight="1" x14ac:dyDescent="0.25">
      <c r="B40" s="149" t="s">
        <v>67</v>
      </c>
      <c r="C40" s="178" t="s">
        <v>74</v>
      </c>
      <c r="D40" s="90"/>
      <c r="E40" s="159" t="s">
        <v>345</v>
      </c>
      <c r="F40" s="90"/>
      <c r="G40" s="163"/>
    </row>
    <row r="41" spans="1:7" ht="16.5" x14ac:dyDescent="0.25">
      <c r="B41" s="149" t="s">
        <v>67</v>
      </c>
      <c r="C41" s="179" t="s">
        <v>75</v>
      </c>
      <c r="D41" s="90"/>
      <c r="E41" s="159" t="s">
        <v>76</v>
      </c>
      <c r="F41" s="90"/>
      <c r="G41" s="163"/>
    </row>
    <row r="42" spans="1:7" ht="110.25" x14ac:dyDescent="0.25">
      <c r="B42" s="149" t="s">
        <v>67</v>
      </c>
      <c r="C42" s="178" t="s">
        <v>77</v>
      </c>
      <c r="D42" s="90"/>
      <c r="E42" s="159">
        <v>4</v>
      </c>
      <c r="F42" s="90"/>
      <c r="G42" s="310" t="s">
        <v>539</v>
      </c>
    </row>
    <row r="43" spans="1:7" ht="47.25" x14ac:dyDescent="0.25">
      <c r="B43" s="149" t="s">
        <v>67</v>
      </c>
      <c r="C43" s="178" t="s">
        <v>79</v>
      </c>
      <c r="D43" s="180"/>
      <c r="E43" s="159">
        <v>17</v>
      </c>
      <c r="F43" s="90"/>
      <c r="G43" s="311" t="s">
        <v>540</v>
      </c>
    </row>
    <row r="44" spans="1:7" ht="16.5" x14ac:dyDescent="0.25">
      <c r="B44" s="149" t="s">
        <v>67</v>
      </c>
      <c r="C44" s="181" t="s">
        <v>80</v>
      </c>
      <c r="D44" s="90"/>
      <c r="E44" s="182" t="s">
        <v>541</v>
      </c>
      <c r="F44" s="162"/>
      <c r="G44" s="163"/>
    </row>
    <row r="45" spans="1:7" ht="16.5" x14ac:dyDescent="0.25">
      <c r="B45" s="149" t="s">
        <v>67</v>
      </c>
      <c r="C45" s="183" t="s">
        <v>81</v>
      </c>
      <c r="D45" s="90"/>
      <c r="E45" s="184">
        <v>0.877</v>
      </c>
      <c r="F45" s="90"/>
      <c r="G45" s="163" t="s">
        <v>542</v>
      </c>
    </row>
    <row r="46" spans="1:7" ht="32.25" thickBot="1" x14ac:dyDescent="0.3">
      <c r="B46" s="149" t="s">
        <v>67</v>
      </c>
      <c r="C46" s="185" t="s">
        <v>82</v>
      </c>
      <c r="D46" s="101"/>
      <c r="E46" s="308" t="s">
        <v>543</v>
      </c>
      <c r="F46" s="101"/>
      <c r="G46" s="186"/>
    </row>
    <row r="47" spans="1:7" s="140" customFormat="1" ht="17.25" thickBot="1" x14ac:dyDescent="0.3">
      <c r="A47" s="130"/>
      <c r="B47" s="149" t="s">
        <v>67</v>
      </c>
      <c r="C47" s="187" t="s">
        <v>83</v>
      </c>
      <c r="D47" s="101"/>
      <c r="E47" s="188"/>
      <c r="F47" s="101"/>
      <c r="G47" s="186"/>
    </row>
    <row r="48" spans="1:7" ht="15.75" customHeight="1" x14ac:dyDescent="0.25">
      <c r="B48" s="149" t="s">
        <v>67</v>
      </c>
      <c r="C48" s="178" t="s">
        <v>84</v>
      </c>
      <c r="D48" s="90"/>
      <c r="E48" s="159" t="s">
        <v>62</v>
      </c>
      <c r="F48" s="90"/>
      <c r="G48" s="163"/>
    </row>
    <row r="49" spans="1:7" s="149" customFormat="1" ht="16.5" x14ac:dyDescent="0.25">
      <c r="A49" s="130"/>
      <c r="C49" s="178" t="s">
        <v>85</v>
      </c>
      <c r="D49" s="90"/>
      <c r="E49" s="159" t="s">
        <v>62</v>
      </c>
      <c r="F49" s="90"/>
      <c r="G49" s="163"/>
    </row>
    <row r="50" spans="1:7" s="149" customFormat="1" ht="15.75" customHeight="1" x14ac:dyDescent="0.25">
      <c r="A50" s="130"/>
      <c r="C50" s="178" t="s">
        <v>86</v>
      </c>
      <c r="D50" s="90"/>
      <c r="E50" s="159" t="s">
        <v>62</v>
      </c>
      <c r="F50" s="90"/>
      <c r="G50" s="163"/>
    </row>
    <row r="51" spans="1:7" ht="17.25" thickBot="1" x14ac:dyDescent="0.3">
      <c r="B51" s="149"/>
      <c r="C51" s="189" t="s">
        <v>87</v>
      </c>
      <c r="D51" s="101"/>
      <c r="E51" s="159" t="s">
        <v>62</v>
      </c>
      <c r="F51" s="101"/>
      <c r="G51" s="186"/>
    </row>
    <row r="52" spans="1:7" ht="17.25" thickBot="1" x14ac:dyDescent="0.3">
      <c r="B52" s="149" t="s">
        <v>88</v>
      </c>
      <c r="C52" s="190" t="s">
        <v>89</v>
      </c>
      <c r="D52" s="191"/>
      <c r="E52" s="192"/>
      <c r="F52" s="191"/>
      <c r="G52" s="191"/>
    </row>
    <row r="53" spans="1:7" ht="16.5" x14ac:dyDescent="0.25">
      <c r="B53" s="149" t="s">
        <v>88</v>
      </c>
      <c r="C53" s="150" t="s">
        <v>90</v>
      </c>
      <c r="D53" s="90"/>
      <c r="E53" s="151" t="s">
        <v>526</v>
      </c>
      <c r="F53" s="90"/>
      <c r="G53" s="152"/>
    </row>
    <row r="54" spans="1:7" s="149" customFormat="1" ht="16.5" x14ac:dyDescent="0.25">
      <c r="A54" s="130"/>
      <c r="B54" s="130"/>
      <c r="C54" s="150" t="s">
        <v>91</v>
      </c>
      <c r="D54" s="90"/>
      <c r="E54" s="151" t="s">
        <v>527</v>
      </c>
      <c r="F54" s="90"/>
      <c r="G54" s="152"/>
    </row>
    <row r="55" spans="1:7" s="149" customFormat="1" ht="16.5" x14ac:dyDescent="0.25">
      <c r="A55" s="130"/>
      <c r="B55" s="130"/>
      <c r="C55" s="150" t="s">
        <v>92</v>
      </c>
      <c r="D55" s="90"/>
      <c r="E55" s="302" t="s">
        <v>528</v>
      </c>
      <c r="F55" s="90"/>
      <c r="G55" s="152"/>
    </row>
    <row r="56" spans="1:7" ht="15" customHeight="1" thickBot="1" x14ac:dyDescent="0.3">
      <c r="C56" s="100"/>
      <c r="D56" s="101"/>
      <c r="E56" s="102"/>
      <c r="F56" s="101"/>
      <c r="G56" s="103"/>
    </row>
    <row r="57" spans="1:7" ht="17.25" thickBot="1" x14ac:dyDescent="0.3">
      <c r="C57" s="387"/>
      <c r="D57" s="387"/>
      <c r="E57" s="387"/>
      <c r="F57" s="387"/>
      <c r="G57" s="387"/>
    </row>
    <row r="58" spans="1:7" s="149" customFormat="1" ht="17.25" thickBot="1" x14ac:dyDescent="0.3">
      <c r="A58" s="4"/>
      <c r="B58" s="4"/>
      <c r="C58" s="388"/>
      <c r="D58" s="389"/>
      <c r="E58" s="389"/>
      <c r="F58" s="389"/>
      <c r="G58" s="390"/>
    </row>
    <row r="59" spans="1:7" ht="17.25" thickBot="1" x14ac:dyDescent="0.3">
      <c r="A59" s="4"/>
      <c r="B59" s="4"/>
      <c r="C59" s="388"/>
      <c r="D59" s="389"/>
      <c r="E59" s="389"/>
      <c r="F59" s="389"/>
      <c r="G59" s="390"/>
    </row>
    <row r="60" spans="1:7" ht="17.25" thickBot="1" x14ac:dyDescent="0.3">
      <c r="A60" s="4"/>
      <c r="B60" s="4"/>
      <c r="C60" s="391"/>
      <c r="D60" s="391"/>
      <c r="E60" s="391"/>
      <c r="F60" s="391"/>
      <c r="G60" s="391"/>
    </row>
    <row r="61" spans="1:7" ht="16.5" x14ac:dyDescent="0.25">
      <c r="A61" s="4"/>
      <c r="B61" s="4"/>
      <c r="C61" s="392" t="s">
        <v>29</v>
      </c>
      <c r="D61" s="392"/>
      <c r="E61" s="392"/>
      <c r="F61" s="392"/>
      <c r="G61" s="392"/>
    </row>
    <row r="62" spans="1:7" s="149" customFormat="1" ht="16.5" x14ac:dyDescent="0.25">
      <c r="A62" s="4"/>
      <c r="B62" s="4"/>
      <c r="C62" s="377" t="s">
        <v>30</v>
      </c>
      <c r="D62" s="377"/>
      <c r="E62" s="377"/>
      <c r="F62" s="377"/>
      <c r="G62" s="377"/>
    </row>
    <row r="63" spans="1:7" s="4" customFormat="1" ht="15.75" x14ac:dyDescent="0.25">
      <c r="B63" s="90" t="s">
        <v>31</v>
      </c>
      <c r="C63" s="394" t="s">
        <v>32</v>
      </c>
      <c r="D63" s="394"/>
      <c r="E63" s="394"/>
      <c r="F63" s="394"/>
      <c r="G63" s="394"/>
    </row>
    <row r="64" spans="1:7" s="4" customFormat="1" ht="16.5" x14ac:dyDescent="0.25">
      <c r="A64" s="130"/>
      <c r="B64" s="130"/>
      <c r="C64" s="193"/>
      <c r="D64" s="149"/>
      <c r="E64" s="193"/>
      <c r="F64" s="149"/>
      <c r="G64" s="149"/>
    </row>
    <row r="65" spans="1:7" s="4" customFormat="1" ht="16.5" x14ac:dyDescent="0.25">
      <c r="A65" s="130"/>
      <c r="B65" s="130"/>
      <c r="C65" s="194"/>
      <c r="D65" s="194"/>
      <c r="E65" s="194"/>
      <c r="F65" s="194"/>
      <c r="G65" s="130"/>
    </row>
    <row r="66" spans="1:7" s="4" customFormat="1" ht="18.75" customHeight="1" x14ac:dyDescent="0.25">
      <c r="A66" s="130"/>
      <c r="B66" s="130"/>
      <c r="C66" s="130"/>
      <c r="D66" s="130"/>
      <c r="E66" s="130"/>
      <c r="F66" s="130"/>
      <c r="G66" s="130"/>
    </row>
    <row r="67" spans="1:7" s="4" customFormat="1" ht="16.5" x14ac:dyDescent="0.25">
      <c r="A67" s="130"/>
      <c r="B67" s="130"/>
      <c r="C67" s="395"/>
      <c r="D67" s="395"/>
      <c r="E67" s="395"/>
      <c r="F67" s="395"/>
      <c r="G67" s="395"/>
    </row>
    <row r="68" spans="1:7" s="4" customFormat="1" ht="16.5" x14ac:dyDescent="0.25">
      <c r="A68" s="130"/>
      <c r="B68" s="130"/>
      <c r="C68" s="395"/>
      <c r="D68" s="395"/>
      <c r="E68" s="395"/>
      <c r="F68" s="395"/>
      <c r="G68" s="395"/>
    </row>
    <row r="69" spans="1:7" ht="16.5" x14ac:dyDescent="0.25">
      <c r="C69" s="395"/>
      <c r="D69" s="395"/>
      <c r="E69" s="395"/>
      <c r="F69" s="395"/>
      <c r="G69" s="395"/>
    </row>
    <row r="70" spans="1:7" ht="15" customHeight="1" x14ac:dyDescent="0.25">
      <c r="C70" s="395"/>
      <c r="D70" s="395"/>
      <c r="E70" s="395"/>
      <c r="F70" s="395"/>
      <c r="G70" s="395"/>
    </row>
    <row r="71" spans="1:7" ht="15" customHeight="1" x14ac:dyDescent="0.25">
      <c r="C71" s="194"/>
      <c r="D71" s="194"/>
      <c r="E71" s="194"/>
      <c r="F71" s="194"/>
    </row>
    <row r="72" spans="1:7" ht="16.5" x14ac:dyDescent="0.25">
      <c r="C72" s="393"/>
      <c r="D72" s="393"/>
      <c r="E72" s="393"/>
    </row>
    <row r="73" spans="1:7" ht="16.5" x14ac:dyDescent="0.25">
      <c r="C73" s="393"/>
      <c r="D73" s="393"/>
      <c r="E73" s="393"/>
    </row>
    <row r="74" spans="1:7" ht="18.75" customHeight="1" x14ac:dyDescent="0.25"/>
    <row r="75" spans="1:7" ht="16.5" x14ac:dyDescent="0.25"/>
    <row r="76" spans="1:7" ht="16.5" x14ac:dyDescent="0.25"/>
    <row r="77" spans="1:7" ht="16.5" x14ac:dyDescent="0.25"/>
    <row r="78" spans="1:7" ht="16.5" x14ac:dyDescent="0.25"/>
    <row r="79" spans="1:7" ht="16.5" x14ac:dyDescent="0.25"/>
    <row r="80" spans="1: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mergeCells count="19">
    <mergeCell ref="C73:E73"/>
    <mergeCell ref="C63:G63"/>
    <mergeCell ref="C67:G67"/>
    <mergeCell ref="C68:G68"/>
    <mergeCell ref="C69:G69"/>
    <mergeCell ref="C70:G70"/>
    <mergeCell ref="C72:E72"/>
    <mergeCell ref="C62:G62"/>
    <mergeCell ref="C2:G2"/>
    <mergeCell ref="C3:G3"/>
    <mergeCell ref="C4:G4"/>
    <mergeCell ref="C5:G5"/>
    <mergeCell ref="C6:G6"/>
    <mergeCell ref="C7:G7"/>
    <mergeCell ref="C57:G57"/>
    <mergeCell ref="C58:G58"/>
    <mergeCell ref="C59:G59"/>
    <mergeCell ref="C60:G60"/>
    <mergeCell ref="C61:G61"/>
  </mergeCells>
  <hyperlinks>
    <hyperlink ref="C44" r:id="rId1" display="Reporting currency (ISO-4217)" xr:uid="{00000000-0004-0000-0100-000000000000}"/>
    <hyperlink ref="C47" r:id="rId2" location="r4-7" xr:uid="{00000000-0004-0000-0100-000001000000}"/>
    <hyperlink ref="C32" r:id="rId3" location="r7-2" display="Public debate (Requirement 7.1)" xr:uid="{00000000-0004-0000-0100-000002000000}"/>
    <hyperlink ref="E55" r:id="rId4" xr:uid="{00000000-0004-0000-0100-000003000000}"/>
    <hyperlink ref="E25" r:id="rId5" xr:uid="{00000000-0004-0000-0100-000004000000}"/>
    <hyperlink ref="E28" r:id="rId6" xr:uid="{00000000-0004-0000-0100-000005000000}"/>
    <hyperlink ref="E34" r:id="rId7" display="https://www.govdata.de/" xr:uid="{00000000-0004-0000-0100-000007000000}"/>
    <hyperlink ref="G33" r:id="rId8" xr:uid="{00000000-0004-0000-0100-000008000000}"/>
    <hyperlink ref="E46" r:id="rId9" xr:uid="{00000000-0004-0000-0100-000009000000}"/>
  </hyperlinks>
  <pageMargins left="0.25" right="0.25" top="0.75" bottom="0.75" header="0.3" footer="0.3"/>
  <pageSetup paperSize="8" scale="49" orientation="landscape" horizontalDpi="2400" verticalDpi="2400"/>
  <legacyDrawing r:id="rId1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U23"/>
  <sheetViews>
    <sheetView topLeftCell="A7" zoomScale="85" zoomScaleNormal="85" zoomScalePageLayoutView="125" workbookViewId="0">
      <selection activeCell="L9" sqref="L9"/>
    </sheetView>
  </sheetViews>
  <sheetFormatPr baseColWidth="10" defaultColWidth="10.5" defaultRowHeight="16.5" x14ac:dyDescent="0.3"/>
  <cols>
    <col min="1" max="1" width="14.875" style="225" customWidth="1"/>
    <col min="2" max="2" width="48" style="225" customWidth="1"/>
    <col min="3" max="3" width="3" style="225" customWidth="1"/>
    <col min="4" max="4" width="30.375" style="225" customWidth="1"/>
    <col min="5" max="5" width="3" style="225" customWidth="1"/>
    <col min="6" max="6" width="30.375" style="225" customWidth="1"/>
    <col min="7" max="7" width="3" style="225" customWidth="1"/>
    <col min="8" max="8" width="30.375" style="225" customWidth="1"/>
    <col min="9" max="9" width="3" style="225" customWidth="1"/>
    <col min="10" max="10" width="66.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394</v>
      </c>
    </row>
    <row r="3" spans="1:21" s="40" customFormat="1" ht="375" customHeight="1" x14ac:dyDescent="0.25">
      <c r="A3" s="259" t="s">
        <v>395</v>
      </c>
      <c r="B3" s="57" t="s">
        <v>396</v>
      </c>
      <c r="D3" s="368" t="s">
        <v>892</v>
      </c>
      <c r="F3" s="58"/>
      <c r="H3" s="58"/>
      <c r="J3" s="318" t="s">
        <v>879</v>
      </c>
      <c r="L3" s="318" t="s">
        <v>692</v>
      </c>
      <c r="N3" s="39"/>
      <c r="P3" s="39"/>
      <c r="R3" s="39"/>
      <c r="T3" s="39"/>
    </row>
    <row r="4" spans="1:21" s="38" customFormat="1" ht="19.5" x14ac:dyDescent="0.25">
      <c r="A4" s="56"/>
      <c r="B4" s="47"/>
      <c r="D4" s="47"/>
      <c r="F4" s="47"/>
      <c r="H4" s="47"/>
      <c r="J4" s="48"/>
      <c r="L4" s="40"/>
      <c r="N4" s="48"/>
    </row>
    <row r="5" spans="1:21" s="53" customFormat="1" ht="78"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40" customFormat="1" ht="47.25" x14ac:dyDescent="0.25">
      <c r="A7" s="259" t="s">
        <v>120</v>
      </c>
      <c r="B7" s="57" t="s">
        <v>397</v>
      </c>
      <c r="D7" s="10" t="s">
        <v>62</v>
      </c>
      <c r="F7" s="58"/>
      <c r="H7" s="58"/>
      <c r="J7" s="49"/>
      <c r="L7" s="49"/>
      <c r="N7" s="39"/>
      <c r="O7" s="38"/>
      <c r="P7" s="39"/>
      <c r="Q7" s="38"/>
      <c r="R7" s="39"/>
      <c r="S7" s="38"/>
      <c r="T7" s="39"/>
    </row>
    <row r="8" spans="1:21" s="38" customFormat="1" ht="19.5" x14ac:dyDescent="0.25">
      <c r="A8" s="56"/>
      <c r="B8" s="47"/>
      <c r="D8" s="47"/>
      <c r="F8" s="47"/>
      <c r="H8" s="47"/>
      <c r="J8" s="48"/>
      <c r="N8" s="48"/>
      <c r="P8" s="48"/>
      <c r="R8" s="48"/>
      <c r="T8" s="48"/>
    </row>
    <row r="9" spans="1:21" s="9" customFormat="1" ht="226.5" customHeight="1" x14ac:dyDescent="0.25">
      <c r="A9" s="14"/>
      <c r="B9" s="54" t="s">
        <v>398</v>
      </c>
      <c r="D9" s="10" t="s">
        <v>546</v>
      </c>
      <c r="F9" s="10" t="str">
        <f>IF(D9=[2]Lists!$K$4,"&lt; Input URL to data source &gt;",IF(D9=[2]Lists!$K$5,"&lt; Reference section in EITI Report or URL &gt;",IF(D9=[2]Lists!$K$6,"&lt; Reference evidence of non-applicability &gt;","")))</f>
        <v/>
      </c>
      <c r="G9" s="38"/>
      <c r="H9" s="10" t="s">
        <v>837</v>
      </c>
      <c r="I9" s="38"/>
      <c r="J9" s="318" t="s">
        <v>751</v>
      </c>
      <c r="K9" s="38"/>
      <c r="L9" s="49"/>
      <c r="M9" s="38"/>
      <c r="N9" s="39"/>
      <c r="O9" s="38"/>
      <c r="P9" s="39"/>
      <c r="Q9" s="38"/>
      <c r="R9" s="39"/>
      <c r="S9" s="38"/>
      <c r="T9" s="39"/>
      <c r="U9" s="38"/>
    </row>
    <row r="10" spans="1:21" s="9" customFormat="1" ht="94.5" x14ac:dyDescent="0.25">
      <c r="A10" s="14"/>
      <c r="B10" s="60" t="s">
        <v>399</v>
      </c>
      <c r="D10" s="367">
        <v>144652406.11000001</v>
      </c>
      <c r="F10" s="10" t="s">
        <v>541</v>
      </c>
      <c r="G10" s="40"/>
      <c r="H10" s="10" t="s">
        <v>541</v>
      </c>
      <c r="I10" s="40"/>
      <c r="J10" s="318" t="s">
        <v>874</v>
      </c>
      <c r="K10" s="40"/>
      <c r="L10" s="49"/>
      <c r="M10" s="40"/>
      <c r="N10" s="39"/>
      <c r="O10" s="40"/>
      <c r="P10" s="39"/>
      <c r="Q10" s="40"/>
      <c r="R10" s="39"/>
      <c r="S10" s="40"/>
      <c r="T10" s="39"/>
      <c r="U10" s="40"/>
    </row>
    <row r="11" spans="1:21" s="9" customFormat="1" ht="99" customHeight="1" x14ac:dyDescent="0.25">
      <c r="A11" s="14"/>
      <c r="B11" s="60" t="s">
        <v>400</v>
      </c>
      <c r="D11" s="10" t="s">
        <v>546</v>
      </c>
      <c r="F11" s="10"/>
      <c r="G11" s="40"/>
      <c r="H11" s="10" t="s">
        <v>835</v>
      </c>
      <c r="I11" s="40"/>
      <c r="J11" s="318" t="s">
        <v>836</v>
      </c>
      <c r="K11" s="40"/>
      <c r="L11" s="49"/>
      <c r="M11" s="40"/>
      <c r="N11" s="39"/>
      <c r="O11" s="40"/>
      <c r="P11" s="39"/>
      <c r="Q11" s="40"/>
      <c r="R11" s="39"/>
      <c r="S11" s="40"/>
      <c r="T11" s="39"/>
      <c r="U11" s="40"/>
    </row>
    <row r="12" spans="1:21" s="9" customFormat="1" ht="94.5" x14ac:dyDescent="0.25">
      <c r="A12" s="14"/>
      <c r="B12" s="60" t="s">
        <v>401</v>
      </c>
      <c r="D12" s="10" t="s">
        <v>546</v>
      </c>
      <c r="F12" s="10"/>
      <c r="G12" s="40"/>
      <c r="H12" s="10" t="s">
        <v>834</v>
      </c>
      <c r="I12" s="40"/>
      <c r="J12" s="318" t="s">
        <v>750</v>
      </c>
      <c r="K12" s="40"/>
      <c r="L12" s="49"/>
      <c r="M12" s="40"/>
      <c r="N12" s="39"/>
      <c r="O12" s="40"/>
      <c r="P12" s="39"/>
      <c r="Q12" s="40"/>
      <c r="R12" s="39"/>
      <c r="S12" s="40"/>
      <c r="T12" s="39"/>
      <c r="U12" s="40"/>
    </row>
    <row r="13" spans="1:21" s="9" customFormat="1" ht="75.75" customHeight="1" x14ac:dyDescent="0.25">
      <c r="A13" s="14"/>
      <c r="B13" s="60" t="s">
        <v>402</v>
      </c>
      <c r="D13" s="10" t="s">
        <v>62</v>
      </c>
      <c r="F13" s="10"/>
      <c r="G13" s="40"/>
      <c r="H13" s="10" t="s">
        <v>833</v>
      </c>
      <c r="I13" s="40"/>
      <c r="J13" s="318"/>
      <c r="K13" s="40"/>
      <c r="L13" s="49"/>
      <c r="M13" s="40"/>
      <c r="N13" s="39"/>
      <c r="O13" s="40"/>
      <c r="P13" s="39"/>
      <c r="Q13" s="40"/>
      <c r="R13" s="39"/>
      <c r="S13" s="40"/>
      <c r="T13" s="39"/>
      <c r="U13" s="40"/>
    </row>
    <row r="14" spans="1:21" s="227" customFormat="1" x14ac:dyDescent="0.3">
      <c r="A14" s="226"/>
      <c r="L14" s="228"/>
    </row>
    <row r="15" spans="1:21" x14ac:dyDescent="0.3">
      <c r="L15" s="228"/>
    </row>
    <row r="16" spans="1:21" x14ac:dyDescent="0.3">
      <c r="L16" s="228"/>
    </row>
    <row r="17" spans="12:12" x14ac:dyDescent="0.3">
      <c r="L17" s="228"/>
    </row>
    <row r="18" spans="12:12" x14ac:dyDescent="0.3">
      <c r="L18" s="228"/>
    </row>
    <row r="19" spans="12:12" x14ac:dyDescent="0.3">
      <c r="L19" s="228"/>
    </row>
    <row r="20" spans="12:12" x14ac:dyDescent="0.3">
      <c r="L20" s="228"/>
    </row>
    <row r="21" spans="12:12" x14ac:dyDescent="0.3">
      <c r="L21" s="228"/>
    </row>
    <row r="22" spans="12:12" x14ac:dyDescent="0.3">
      <c r="L22" s="228"/>
    </row>
    <row r="23" spans="12:12" x14ac:dyDescent="0.3">
      <c r="L23" s="227"/>
    </row>
  </sheetData>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U30"/>
  <sheetViews>
    <sheetView tabSelected="1" topLeftCell="A2" zoomScale="70" zoomScaleNormal="70" zoomScalePageLayoutView="125" workbookViewId="0">
      <selection activeCell="J3" sqref="J3"/>
    </sheetView>
  </sheetViews>
  <sheetFormatPr baseColWidth="10" defaultColWidth="10.5" defaultRowHeight="16.5" x14ac:dyDescent="0.3"/>
  <cols>
    <col min="1" max="1" width="17.875" style="225" customWidth="1"/>
    <col min="2" max="2" width="44" style="225" customWidth="1"/>
    <col min="3" max="3" width="3" style="225" customWidth="1"/>
    <col min="4" max="4" width="25.875" style="225" customWidth="1"/>
    <col min="5" max="5" width="3" style="225" customWidth="1"/>
    <col min="6" max="6" width="25.875" style="225" customWidth="1"/>
    <col min="7" max="7" width="3" style="225" customWidth="1"/>
    <col min="8" max="8" width="25.875" style="225" customWidth="1"/>
    <col min="9" max="9" width="3" style="225" customWidth="1"/>
    <col min="10" max="10" width="46.12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403</v>
      </c>
    </row>
    <row r="3" spans="1:21" s="40" customFormat="1" ht="409.5" customHeight="1" x14ac:dyDescent="0.25">
      <c r="A3" s="259" t="s">
        <v>404</v>
      </c>
      <c r="B3" s="57" t="s">
        <v>405</v>
      </c>
      <c r="D3" s="368" t="s">
        <v>896</v>
      </c>
      <c r="F3" s="58"/>
      <c r="H3" s="58"/>
      <c r="J3" s="318" t="s">
        <v>919</v>
      </c>
      <c r="L3" s="318" t="s">
        <v>692</v>
      </c>
      <c r="N3" s="39"/>
      <c r="P3" s="39"/>
      <c r="R3" s="39"/>
      <c r="T3" s="39"/>
    </row>
    <row r="4" spans="1:21" s="38" customFormat="1" ht="19.5" hidden="1" x14ac:dyDescent="0.25">
      <c r="A4" s="56"/>
      <c r="B4" s="47"/>
      <c r="D4" s="47"/>
      <c r="F4" s="47"/>
      <c r="H4" s="47"/>
      <c r="J4" s="48"/>
      <c r="L4" s="40"/>
      <c r="N4" s="48"/>
    </row>
    <row r="5" spans="1:21" s="53" customFormat="1" ht="78" x14ac:dyDescent="0.25">
      <c r="A5" s="51"/>
      <c r="B5" s="52" t="s">
        <v>96</v>
      </c>
      <c r="D5" s="83" t="s">
        <v>97</v>
      </c>
      <c r="E5" s="45"/>
      <c r="F5" s="83" t="s">
        <v>98</v>
      </c>
      <c r="G5" s="45"/>
      <c r="H5" s="83" t="s">
        <v>99</v>
      </c>
      <c r="J5" s="46"/>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38" customFormat="1" ht="189" x14ac:dyDescent="0.25">
      <c r="A7" s="56"/>
      <c r="B7" s="76" t="s">
        <v>406</v>
      </c>
      <c r="D7" s="10" t="s">
        <v>62</v>
      </c>
      <c r="F7" s="10" t="str">
        <f>IF(D7=[2]Lists!$K$4,"&lt; Input URL to data source &gt;",IF(D7=[2]Lists!$K$5,"&lt; Reference section in EITI Report or URL &gt;",IF(D7=[2]Lists!$K$6,"&lt; Reference evidence of non-applicability &gt;","")))</f>
        <v/>
      </c>
      <c r="H7" s="10" t="s">
        <v>838</v>
      </c>
      <c r="J7" s="318" t="s">
        <v>920</v>
      </c>
      <c r="L7" s="318" t="s">
        <v>722</v>
      </c>
      <c r="N7" s="39"/>
      <c r="P7" s="39"/>
      <c r="R7" s="39"/>
      <c r="T7" s="39"/>
    </row>
    <row r="8" spans="1:21" s="38" customFormat="1" ht="94.5" x14ac:dyDescent="0.25">
      <c r="A8" s="56"/>
      <c r="B8" s="54" t="s">
        <v>407</v>
      </c>
      <c r="D8" s="10" t="s">
        <v>62</v>
      </c>
      <c r="F8" s="10" t="str">
        <f>IF(D8=[2]Lists!$K$4,"&lt; Input URL to data source &gt;",IF(D8=[2]Lists!$K$5,"&lt; Reference section in EITI Report or URL &gt;",IF(D8=[2]Lists!$K$6,"&lt; Reference evidence of non-applicability &gt;","")))</f>
        <v/>
      </c>
      <c r="H8" s="10" t="s">
        <v>839</v>
      </c>
      <c r="J8" s="318" t="s">
        <v>777</v>
      </c>
      <c r="L8" s="318"/>
      <c r="N8" s="39"/>
      <c r="P8" s="39"/>
      <c r="R8" s="39"/>
      <c r="T8" s="39"/>
    </row>
    <row r="9" spans="1:21" s="38" customFormat="1" ht="63" x14ac:dyDescent="0.25">
      <c r="A9" s="56"/>
      <c r="B9" s="54" t="s">
        <v>408</v>
      </c>
      <c r="D9" s="10" t="s">
        <v>62</v>
      </c>
      <c r="F9" s="10" t="str">
        <f>IF(D9=[2]Lists!$K$4,"&lt; Input URL to data source &gt;",IF(D9=[2]Lists!$K$5,"&lt; Reference section in EITI Report or URL &gt;",IF(D9=[2]Lists!$K$6,"&lt; Reference evidence of non-applicability &gt;","")))</f>
        <v/>
      </c>
      <c r="H9" s="10" t="s">
        <v>838</v>
      </c>
      <c r="J9" s="318" t="s">
        <v>865</v>
      </c>
      <c r="L9" s="49"/>
      <c r="N9" s="39"/>
      <c r="P9" s="39"/>
      <c r="R9" s="39"/>
      <c r="T9" s="39"/>
    </row>
    <row r="10" spans="1:21" s="38" customFormat="1" ht="63" x14ac:dyDescent="0.25">
      <c r="A10" s="56"/>
      <c r="B10" s="54" t="s">
        <v>409</v>
      </c>
      <c r="D10" s="10" t="s">
        <v>62</v>
      </c>
      <c r="F10" s="10" t="str">
        <f>IF(D10=[2]Lists!$K$4,"&lt; Input URL to data source &gt;",IF(D10=[2]Lists!$K$5,"&lt; Reference section in EITI Report or URL &gt;",IF(D10=[2]Lists!$K$6,"&lt; Reference evidence of non-applicability &gt;","")))</f>
        <v/>
      </c>
      <c r="H10" s="10" t="s">
        <v>838</v>
      </c>
      <c r="J10" s="318" t="s">
        <v>778</v>
      </c>
      <c r="L10" s="49"/>
      <c r="N10" s="39"/>
      <c r="P10" s="39"/>
      <c r="R10" s="39"/>
      <c r="T10" s="39"/>
    </row>
    <row r="11" spans="1:21" s="38" customFormat="1" ht="63" x14ac:dyDescent="0.25">
      <c r="A11" s="56"/>
      <c r="B11" s="54" t="s">
        <v>410</v>
      </c>
      <c r="D11" s="10" t="s">
        <v>62</v>
      </c>
      <c r="F11" s="10" t="str">
        <f>IF(D11=[2]Lists!$K$4,"&lt; Input URL to data source &gt;",IF(D11=[2]Lists!$K$5,"&lt; Reference section in EITI Report or URL &gt;",IF(D11=[2]Lists!$K$6,"&lt; Reference evidence of non-applicability &gt;","")))</f>
        <v/>
      </c>
      <c r="H11" s="10" t="s">
        <v>838</v>
      </c>
      <c r="J11" s="318"/>
      <c r="L11" s="49"/>
      <c r="N11" s="39"/>
      <c r="P11" s="39"/>
      <c r="R11" s="39"/>
      <c r="T11" s="39"/>
    </row>
    <row r="12" spans="1:21" s="227" customFormat="1" ht="63" x14ac:dyDescent="0.3">
      <c r="A12" s="226"/>
      <c r="B12" s="366" t="s">
        <v>411</v>
      </c>
      <c r="D12" s="365">
        <v>1</v>
      </c>
      <c r="F12" s="10"/>
      <c r="H12" s="10" t="s">
        <v>838</v>
      </c>
      <c r="J12" s="318" t="s">
        <v>866</v>
      </c>
      <c r="L12" s="49"/>
    </row>
    <row r="13" spans="1:21" x14ac:dyDescent="0.3">
      <c r="L13" s="361"/>
    </row>
    <row r="14" spans="1:21" x14ac:dyDescent="0.3">
      <c r="L14" s="228"/>
    </row>
    <row r="15" spans="1:21" x14ac:dyDescent="0.3">
      <c r="L15" s="228"/>
    </row>
    <row r="16" spans="1:21" x14ac:dyDescent="0.3">
      <c r="L16" s="228"/>
    </row>
    <row r="17" spans="12:12" x14ac:dyDescent="0.3">
      <c r="L17" s="228"/>
    </row>
    <row r="18" spans="12:12" x14ac:dyDescent="0.3">
      <c r="L18" s="228"/>
    </row>
    <row r="19" spans="12:12" x14ac:dyDescent="0.3">
      <c r="L19" s="228"/>
    </row>
    <row r="20" spans="12:12" x14ac:dyDescent="0.3">
      <c r="L20" s="228"/>
    </row>
    <row r="21" spans="12:12" x14ac:dyDescent="0.3">
      <c r="L21" s="228"/>
    </row>
    <row r="22" spans="12:12" x14ac:dyDescent="0.3">
      <c r="L22" s="228"/>
    </row>
    <row r="23" spans="12:12" x14ac:dyDescent="0.3">
      <c r="L23" s="228"/>
    </row>
    <row r="24" spans="12:12" x14ac:dyDescent="0.3">
      <c r="L24" s="228"/>
    </row>
    <row r="25" spans="12:12" x14ac:dyDescent="0.3">
      <c r="L25" s="228"/>
    </row>
    <row r="26" spans="12:12" x14ac:dyDescent="0.3">
      <c r="L26" s="228"/>
    </row>
    <row r="27" spans="12:12" x14ac:dyDescent="0.3">
      <c r="L27" s="228"/>
    </row>
    <row r="28" spans="12:12" x14ac:dyDescent="0.3">
      <c r="L28" s="228"/>
    </row>
    <row r="29" spans="12:12" x14ac:dyDescent="0.3">
      <c r="L29" s="228"/>
    </row>
    <row r="30" spans="12:12" x14ac:dyDescent="0.3">
      <c r="L30" s="228"/>
    </row>
  </sheetData>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U10"/>
  <sheetViews>
    <sheetView topLeftCell="A7" zoomScale="85" zoomScaleNormal="85" zoomScalePageLayoutView="125" workbookViewId="0">
      <selection activeCell="J12" sqref="J12"/>
    </sheetView>
  </sheetViews>
  <sheetFormatPr baseColWidth="10" defaultColWidth="10.5" defaultRowHeight="16.5" x14ac:dyDescent="0.3"/>
  <cols>
    <col min="1" max="1" width="17.5" style="225" customWidth="1"/>
    <col min="2" max="2" width="38" style="225" customWidth="1"/>
    <col min="3" max="3" width="3.375" style="225" customWidth="1"/>
    <col min="4" max="4" width="26" style="225" customWidth="1"/>
    <col min="5" max="5" width="3.375" style="225" customWidth="1"/>
    <col min="6" max="6" width="26" style="225" customWidth="1"/>
    <col min="7" max="7" width="3.375" style="225" customWidth="1"/>
    <col min="8" max="8" width="26" style="225" customWidth="1"/>
    <col min="9" max="9" width="3.375" style="225" customWidth="1"/>
    <col min="10" max="10" width="55.12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412</v>
      </c>
    </row>
    <row r="3" spans="1:21" s="40" customFormat="1" ht="156.75" customHeight="1" x14ac:dyDescent="0.25">
      <c r="A3" s="259" t="s">
        <v>413</v>
      </c>
      <c r="B3" s="57" t="s">
        <v>414</v>
      </c>
      <c r="D3" s="10" t="s">
        <v>894</v>
      </c>
      <c r="F3" s="58"/>
      <c r="H3" s="58"/>
      <c r="J3" s="318" t="s">
        <v>880</v>
      </c>
      <c r="L3" s="318" t="s">
        <v>692</v>
      </c>
      <c r="N3" s="39"/>
      <c r="P3" s="39"/>
      <c r="R3" s="39"/>
      <c r="T3" s="39"/>
    </row>
    <row r="4" spans="1:21" s="38" customFormat="1" ht="19.5" x14ac:dyDescent="0.25">
      <c r="A4" s="56"/>
      <c r="B4" s="47"/>
      <c r="D4" s="47"/>
      <c r="F4" s="47"/>
      <c r="H4" s="47"/>
      <c r="J4" s="48"/>
      <c r="L4" s="40"/>
      <c r="N4" s="48"/>
    </row>
    <row r="5" spans="1:21" s="53" customFormat="1" ht="78"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9" customFormat="1" ht="339.75" customHeight="1" x14ac:dyDescent="0.3">
      <c r="A7" s="14"/>
      <c r="B7" s="76" t="s">
        <v>415</v>
      </c>
      <c r="D7" s="348">
        <v>1.98</v>
      </c>
      <c r="E7" s="78"/>
      <c r="F7" s="10" t="str">
        <f>IF(D7=[2]Lists!$K$4,"&lt; Input URL to data source &gt;",IF(D7=[2]Lists!$K$5,"&lt; Reference section in EITI Report or URL &gt;",IF(D7=[2]Lists!$K$6,"&lt; Reference evidence of non-applicability &gt;","")))</f>
        <v/>
      </c>
      <c r="G7" s="38"/>
      <c r="H7" s="10" t="str">
        <f>IF(F7=[2]Lists!$K$4,"&lt; Input URL to data source &gt;",IF(F7=[2]Lists!$K$5,"&lt; Reference section in EITI Report or URL &gt;",IF(F7=[2]Lists!$K$6,"&lt; Reference evidence of non-applicability &gt;","")))</f>
        <v/>
      </c>
      <c r="I7" s="38"/>
      <c r="J7" s="318" t="s">
        <v>897</v>
      </c>
      <c r="K7" s="38"/>
      <c r="L7" s="318" t="s">
        <v>691</v>
      </c>
      <c r="M7" s="38"/>
      <c r="N7" s="39"/>
      <c r="O7" s="38"/>
      <c r="P7" s="39"/>
      <c r="Q7" s="38"/>
      <c r="R7" s="39"/>
      <c r="S7" s="38"/>
      <c r="T7" s="39"/>
      <c r="U7" s="38"/>
    </row>
    <row r="8" spans="1:21" s="78" customFormat="1" ht="31.5" x14ac:dyDescent="0.3">
      <c r="A8" s="77"/>
      <c r="B8" s="76" t="s">
        <v>416</v>
      </c>
      <c r="D8" s="10" t="s">
        <v>62</v>
      </c>
      <c r="F8" s="10" t="str">
        <f>IF(D8=[2]Lists!$K$4,"&lt; Input URL to data source &gt;",IF(D8=[2]Lists!$K$5,"&lt; Reference section in EITI Report or URL &gt;",IF(D8=[2]Lists!$K$6,"&lt; Reference evidence of non-applicability &gt;","")))</f>
        <v/>
      </c>
      <c r="H8" s="10" t="str">
        <f>IF(F8=[2]Lists!$K$4,"&lt; Input URL to data source &gt;",IF(F8=[2]Lists!$K$5,"&lt; Reference section in EITI Report or URL &gt;",IF(F8=[2]Lists!$K$6,"&lt; Reference evidence of non-applicability &gt;","")))</f>
        <v/>
      </c>
      <c r="J8" s="318"/>
      <c r="K8" s="79"/>
      <c r="L8" s="49"/>
      <c r="M8" s="79"/>
      <c r="N8" s="39"/>
      <c r="O8" s="79"/>
      <c r="P8" s="39"/>
      <c r="Q8" s="79"/>
      <c r="R8" s="39"/>
      <c r="S8" s="79"/>
      <c r="T8" s="39"/>
    </row>
    <row r="9" spans="1:21" s="78" customFormat="1" ht="144.75" customHeight="1" x14ac:dyDescent="0.3">
      <c r="A9" s="77"/>
      <c r="B9" s="80" t="s">
        <v>417</v>
      </c>
      <c r="D9" s="10" t="s">
        <v>62</v>
      </c>
      <c r="F9" s="10" t="str">
        <f>IF(D9=[2]Lists!$K$4,"&lt; Input URL to data source &gt;",IF(D9=[2]Lists!$K$5,"&lt; Reference section in EITI Report or URL &gt;",IF(D9=[2]Lists!$K$6,"&lt; Reference evidence of non-applicability &gt;","")))</f>
        <v/>
      </c>
      <c r="H9" s="10" t="str">
        <f>IF(F9=[2]Lists!$K$4,"&lt; Input URL to data source &gt;",IF(F9=[2]Lists!$K$5,"&lt; Reference section in EITI Report or URL &gt;",IF(F9=[2]Lists!$K$6,"&lt; Reference evidence of non-applicability &gt;","")))</f>
        <v/>
      </c>
      <c r="J9" s="318" t="s">
        <v>921</v>
      </c>
      <c r="K9" s="79"/>
      <c r="L9" s="49"/>
      <c r="M9" s="79"/>
      <c r="N9" s="39"/>
      <c r="O9" s="79"/>
      <c r="P9" s="39"/>
      <c r="Q9" s="79"/>
      <c r="R9" s="39"/>
      <c r="S9" s="79"/>
      <c r="T9" s="39"/>
    </row>
    <row r="10" spans="1:21" s="227" customFormat="1" ht="19.5" x14ac:dyDescent="0.3">
      <c r="A10" s="226"/>
      <c r="L10" s="50"/>
    </row>
  </sheetData>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U26"/>
  <sheetViews>
    <sheetView topLeftCell="A4" zoomScale="85" zoomScaleNormal="85" zoomScalePageLayoutView="125" workbookViewId="0">
      <selection activeCell="H8" sqref="H8"/>
    </sheetView>
  </sheetViews>
  <sheetFormatPr baseColWidth="10" defaultColWidth="10.5" defaultRowHeight="16.5" x14ac:dyDescent="0.3"/>
  <cols>
    <col min="1" max="1" width="22" style="225" customWidth="1"/>
    <col min="2" max="2" width="45.5" style="225" customWidth="1"/>
    <col min="3" max="3" width="3" style="225" customWidth="1"/>
    <col min="4" max="4" width="24.5" style="225" customWidth="1"/>
    <col min="5" max="5" width="3" style="225" customWidth="1"/>
    <col min="6" max="6" width="24.5" style="225" customWidth="1"/>
    <col min="7" max="7" width="3" style="225" customWidth="1"/>
    <col min="8" max="8" width="24.5" style="225" customWidth="1"/>
    <col min="9" max="9" width="3" style="225" customWidth="1"/>
    <col min="10" max="10" width="49.87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418</v>
      </c>
    </row>
    <row r="3" spans="1:21" s="40" customFormat="1" ht="379.5" customHeight="1" x14ac:dyDescent="0.25">
      <c r="A3" s="259" t="s">
        <v>419</v>
      </c>
      <c r="B3" s="283" t="s">
        <v>420</v>
      </c>
      <c r="D3" s="368" t="s">
        <v>891</v>
      </c>
      <c r="F3" s="58"/>
      <c r="H3" s="58"/>
      <c r="J3" s="318" t="s">
        <v>881</v>
      </c>
      <c r="L3" s="318" t="s">
        <v>692</v>
      </c>
      <c r="N3" s="39"/>
      <c r="P3" s="39"/>
      <c r="R3" s="39"/>
      <c r="T3" s="39"/>
    </row>
    <row r="4" spans="1:21" s="38" customFormat="1" ht="19.5" x14ac:dyDescent="0.25">
      <c r="A4" s="56"/>
      <c r="B4" s="48"/>
      <c r="D4" s="47"/>
      <c r="F4" s="47"/>
      <c r="H4" s="47"/>
      <c r="J4" s="48"/>
      <c r="L4" s="40"/>
      <c r="N4" s="48"/>
    </row>
    <row r="5" spans="1:21" s="53" customFormat="1" ht="78" x14ac:dyDescent="0.25">
      <c r="A5" s="51"/>
      <c r="B5" s="298"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8"/>
      <c r="D6" s="47"/>
      <c r="F6" s="47"/>
      <c r="H6" s="47"/>
      <c r="J6" s="48"/>
      <c r="N6" s="48"/>
      <c r="P6" s="48"/>
      <c r="R6" s="48"/>
      <c r="T6" s="48"/>
    </row>
    <row r="7" spans="1:21" s="9" customFormat="1" ht="201" customHeight="1" x14ac:dyDescent="0.25">
      <c r="A7" s="14"/>
      <c r="B7" s="299" t="s">
        <v>421</v>
      </c>
      <c r="D7" s="10" t="s">
        <v>546</v>
      </c>
      <c r="F7" s="10" t="str">
        <f>IF(D7=[2]Lists!$K$4,"&lt; Input URL to data source &gt;",IF(D7=[2]Lists!$K$5,"&lt; Reference section in EITI Report or URL &gt;",IF(D7=[2]Lists!$K$6,"&lt; Reference evidence of non-applicability &gt;","")))</f>
        <v/>
      </c>
      <c r="G7" s="38"/>
      <c r="H7" s="349" t="s">
        <v>841</v>
      </c>
      <c r="I7" s="38"/>
      <c r="J7" s="318" t="s">
        <v>842</v>
      </c>
      <c r="K7" s="38"/>
      <c r="L7" s="49"/>
      <c r="M7" s="38"/>
      <c r="N7" s="39"/>
      <c r="O7" s="38"/>
      <c r="P7" s="39"/>
      <c r="Q7" s="38"/>
      <c r="R7" s="39"/>
      <c r="S7" s="38"/>
      <c r="T7" s="39"/>
      <c r="U7" s="38"/>
    </row>
    <row r="8" spans="1:21" s="9" customFormat="1" ht="63" x14ac:dyDescent="0.25">
      <c r="A8" s="14"/>
      <c r="B8" s="299" t="s">
        <v>422</v>
      </c>
      <c r="D8" s="10" t="s">
        <v>686</v>
      </c>
      <c r="F8" s="10" t="str">
        <f>IF(D8=[2]Lists!$K$4,"&lt; Input URL to data source &gt;",IF(D8=[2]Lists!$K$5,"&lt; Reference section in EITI Report or URL &gt;",IF(D8=[2]Lists!$K$6,"&lt; Reference evidence of non-applicability &gt;","")))</f>
        <v/>
      </c>
      <c r="G8" s="40"/>
      <c r="H8" s="349" t="s">
        <v>823</v>
      </c>
      <c r="I8" s="40"/>
      <c r="J8" s="318" t="s">
        <v>753</v>
      </c>
      <c r="K8" s="40"/>
      <c r="L8" s="49"/>
      <c r="M8" s="40"/>
      <c r="N8" s="39"/>
      <c r="O8" s="40"/>
      <c r="P8" s="39"/>
      <c r="Q8" s="40"/>
      <c r="R8" s="39"/>
      <c r="S8" s="40"/>
      <c r="T8" s="39"/>
      <c r="U8" s="40"/>
    </row>
    <row r="9" spans="1:21" s="9" customFormat="1" ht="125.25" customHeight="1" x14ac:dyDescent="0.25">
      <c r="A9" s="14"/>
      <c r="B9" s="299" t="s">
        <v>423</v>
      </c>
      <c r="D9" s="10" t="s">
        <v>556</v>
      </c>
      <c r="F9" s="317" t="s">
        <v>673</v>
      </c>
      <c r="G9" s="38"/>
      <c r="H9" s="349" t="s">
        <v>843</v>
      </c>
      <c r="I9" s="38"/>
      <c r="J9" s="49" t="s">
        <v>889</v>
      </c>
      <c r="K9" s="38"/>
      <c r="L9" s="49"/>
      <c r="M9" s="38"/>
      <c r="N9" s="39"/>
      <c r="O9" s="38"/>
      <c r="P9" s="39"/>
      <c r="Q9" s="38"/>
      <c r="R9" s="39"/>
      <c r="S9" s="38"/>
      <c r="T9" s="39"/>
      <c r="U9" s="38"/>
    </row>
    <row r="10" spans="1:21" s="9" customFormat="1" ht="110.25" x14ac:dyDescent="0.25">
      <c r="A10" s="14"/>
      <c r="B10" s="299" t="s">
        <v>424</v>
      </c>
      <c r="D10" s="10" t="s">
        <v>556</v>
      </c>
      <c r="F10" s="317" t="s">
        <v>673</v>
      </c>
      <c r="G10" s="40"/>
      <c r="H10" s="349" t="s">
        <v>844</v>
      </c>
      <c r="I10" s="40"/>
      <c r="J10" s="318" t="s">
        <v>752</v>
      </c>
      <c r="K10" s="40"/>
      <c r="L10" s="49"/>
      <c r="M10" s="40"/>
      <c r="N10" s="39"/>
      <c r="O10" s="40"/>
      <c r="P10" s="39"/>
      <c r="Q10" s="40"/>
      <c r="R10" s="39"/>
      <c r="S10" s="40"/>
      <c r="T10" s="39"/>
      <c r="U10" s="40"/>
    </row>
    <row r="11" spans="1:21" s="9" customFormat="1" ht="130.5" customHeight="1" x14ac:dyDescent="0.25">
      <c r="A11" s="14"/>
      <c r="B11" s="299" t="s">
        <v>425</v>
      </c>
      <c r="D11" s="10" t="s">
        <v>556</v>
      </c>
      <c r="F11" s="10" t="s">
        <v>672</v>
      </c>
      <c r="G11" s="38"/>
      <c r="H11" s="349" t="s">
        <v>845</v>
      </c>
      <c r="I11" s="38"/>
      <c r="J11" s="49"/>
      <c r="K11" s="38"/>
      <c r="L11" s="49"/>
      <c r="M11" s="38"/>
      <c r="N11" s="39"/>
      <c r="O11" s="38"/>
      <c r="P11" s="39"/>
      <c r="Q11" s="38"/>
      <c r="R11" s="39"/>
      <c r="S11" s="38"/>
      <c r="T11" s="39"/>
      <c r="U11" s="38"/>
    </row>
    <row r="12" spans="1:21" s="9" customFormat="1" ht="150.75" customHeight="1" x14ac:dyDescent="0.3">
      <c r="A12" s="14"/>
      <c r="B12" s="299" t="s">
        <v>426</v>
      </c>
      <c r="D12" s="10" t="s">
        <v>556</v>
      </c>
      <c r="F12" s="10" t="s">
        <v>672</v>
      </c>
      <c r="G12" s="228"/>
      <c r="H12" s="349" t="s">
        <v>845</v>
      </c>
      <c r="I12" s="228"/>
      <c r="J12" s="318" t="s">
        <v>674</v>
      </c>
      <c r="K12" s="228"/>
      <c r="L12" s="49"/>
      <c r="M12" s="228"/>
      <c r="N12" s="39"/>
      <c r="O12" s="228"/>
      <c r="P12" s="39"/>
      <c r="Q12" s="228"/>
      <c r="R12" s="39"/>
      <c r="S12" s="228"/>
      <c r="T12" s="39"/>
      <c r="U12" s="228"/>
    </row>
    <row r="13" spans="1:21" s="71" customFormat="1" ht="126" x14ac:dyDescent="0.3">
      <c r="A13" s="70"/>
      <c r="B13" s="300" t="s">
        <v>427</v>
      </c>
      <c r="D13" s="10" t="s">
        <v>62</v>
      </c>
      <c r="F13" s="73"/>
      <c r="G13" s="234"/>
      <c r="H13" s="349" t="s">
        <v>823</v>
      </c>
      <c r="I13" s="234"/>
      <c r="J13" s="318" t="s">
        <v>754</v>
      </c>
      <c r="K13" s="234"/>
      <c r="L13" s="318" t="s">
        <v>723</v>
      </c>
      <c r="M13" s="234"/>
      <c r="N13" s="74"/>
      <c r="O13" s="234"/>
      <c r="P13" s="74"/>
      <c r="Q13" s="234"/>
      <c r="R13" s="74"/>
      <c r="S13" s="234"/>
      <c r="T13" s="74"/>
      <c r="U13" s="234"/>
    </row>
    <row r="14" spans="1:21" s="71" customFormat="1" ht="129.75" customHeight="1" x14ac:dyDescent="0.3">
      <c r="A14" s="70"/>
      <c r="B14" s="301" t="s">
        <v>428</v>
      </c>
      <c r="D14" s="10" t="s">
        <v>62</v>
      </c>
      <c r="F14" s="73"/>
      <c r="G14" s="234"/>
      <c r="H14" s="349" t="s">
        <v>846</v>
      </c>
      <c r="I14" s="234"/>
      <c r="J14" s="49"/>
      <c r="K14" s="234"/>
      <c r="L14" s="49"/>
      <c r="M14" s="234"/>
      <c r="N14" s="74"/>
      <c r="O14" s="234"/>
      <c r="P14" s="74"/>
      <c r="Q14" s="234"/>
      <c r="R14" s="74"/>
      <c r="S14" s="234"/>
      <c r="T14" s="74"/>
      <c r="U14" s="234"/>
    </row>
    <row r="15" spans="1:21" s="71" customFormat="1" ht="78.75" x14ac:dyDescent="0.3">
      <c r="A15" s="70"/>
      <c r="B15" s="301" t="s">
        <v>429</v>
      </c>
      <c r="D15" s="10" t="s">
        <v>62</v>
      </c>
      <c r="F15" s="73"/>
      <c r="G15" s="234"/>
      <c r="H15" s="73" t="s">
        <v>847</v>
      </c>
      <c r="I15" s="234"/>
      <c r="J15" s="49"/>
      <c r="K15" s="234"/>
      <c r="L15" s="49"/>
      <c r="M15" s="234"/>
      <c r="N15" s="74"/>
      <c r="O15" s="234"/>
      <c r="P15" s="74"/>
      <c r="Q15" s="234"/>
      <c r="R15" s="74"/>
      <c r="S15" s="234"/>
      <c r="T15" s="74"/>
      <c r="U15" s="234"/>
    </row>
    <row r="16" spans="1:21" s="71" customFormat="1" ht="94.5" x14ac:dyDescent="0.3">
      <c r="A16" s="70"/>
      <c r="B16" s="301" t="s">
        <v>430</v>
      </c>
      <c r="D16" s="10" t="s">
        <v>62</v>
      </c>
      <c r="F16" s="73"/>
      <c r="G16" s="234"/>
      <c r="H16" s="73" t="s">
        <v>847</v>
      </c>
      <c r="I16" s="234"/>
      <c r="J16" s="49"/>
      <c r="K16" s="234"/>
      <c r="L16" s="49"/>
      <c r="M16" s="234"/>
      <c r="N16" s="74"/>
      <c r="O16" s="234"/>
      <c r="P16" s="74"/>
      <c r="Q16" s="234"/>
      <c r="R16" s="74"/>
      <c r="S16" s="234"/>
      <c r="T16" s="74"/>
      <c r="U16" s="234"/>
    </row>
    <row r="17" spans="1:21" s="71" customFormat="1" ht="47.25" x14ac:dyDescent="0.3">
      <c r="A17" s="70"/>
      <c r="B17" s="301" t="s">
        <v>431</v>
      </c>
      <c r="D17" s="10" t="s">
        <v>62</v>
      </c>
      <c r="F17" s="73"/>
      <c r="G17" s="234"/>
      <c r="H17" s="73"/>
      <c r="I17" s="234"/>
      <c r="J17" s="49"/>
      <c r="K17" s="234"/>
      <c r="L17" s="49"/>
      <c r="M17" s="234"/>
      <c r="N17" s="74"/>
      <c r="O17" s="234"/>
      <c r="P17" s="74"/>
      <c r="Q17" s="234"/>
      <c r="R17" s="74"/>
      <c r="S17" s="234"/>
      <c r="T17" s="74"/>
      <c r="U17" s="234"/>
    </row>
    <row r="18" spans="1:21" s="71" customFormat="1" ht="94.5" x14ac:dyDescent="0.3">
      <c r="A18" s="70"/>
      <c r="B18" s="301" t="s">
        <v>432</v>
      </c>
      <c r="D18" s="10" t="s">
        <v>285</v>
      </c>
      <c r="F18" s="73"/>
      <c r="G18" s="234"/>
      <c r="H18" s="73" t="s">
        <v>849</v>
      </c>
      <c r="I18" s="234"/>
      <c r="J18" s="318" t="s">
        <v>756</v>
      </c>
      <c r="K18" s="234"/>
      <c r="L18" s="49"/>
      <c r="M18" s="234"/>
      <c r="N18" s="74"/>
      <c r="O18" s="234"/>
      <c r="P18" s="74"/>
      <c r="Q18" s="234"/>
      <c r="R18" s="74"/>
      <c r="S18" s="234"/>
      <c r="T18" s="74"/>
      <c r="U18" s="234"/>
    </row>
    <row r="19" spans="1:21" s="71" customFormat="1" ht="94.5" x14ac:dyDescent="0.3">
      <c r="A19" s="70"/>
      <c r="B19" s="301" t="s">
        <v>433</v>
      </c>
      <c r="D19" s="10" t="s">
        <v>62</v>
      </c>
      <c r="F19" s="73"/>
      <c r="G19" s="234"/>
      <c r="H19" s="73" t="s">
        <v>848</v>
      </c>
      <c r="I19" s="234"/>
      <c r="J19" s="49"/>
      <c r="K19" s="234"/>
      <c r="L19" s="49"/>
      <c r="M19" s="234"/>
      <c r="N19" s="74"/>
      <c r="O19" s="234"/>
      <c r="P19" s="74"/>
      <c r="Q19" s="234"/>
      <c r="R19" s="74"/>
      <c r="S19" s="234"/>
      <c r="T19" s="74"/>
      <c r="U19" s="234"/>
    </row>
    <row r="20" spans="1:21" s="71" customFormat="1" ht="94.5" x14ac:dyDescent="0.3">
      <c r="A20" s="70"/>
      <c r="B20" s="301" t="s">
        <v>434</v>
      </c>
      <c r="D20" s="10" t="s">
        <v>62</v>
      </c>
      <c r="F20" s="73"/>
      <c r="G20" s="234"/>
      <c r="H20" s="349" t="s">
        <v>823</v>
      </c>
      <c r="I20" s="234"/>
      <c r="J20" s="318" t="s">
        <v>755</v>
      </c>
      <c r="K20" s="234"/>
      <c r="L20" s="49"/>
      <c r="M20" s="234"/>
      <c r="N20" s="74"/>
      <c r="O20" s="234"/>
      <c r="P20" s="74"/>
      <c r="Q20" s="234"/>
      <c r="R20" s="74"/>
      <c r="S20" s="234"/>
      <c r="T20" s="74"/>
      <c r="U20" s="234"/>
    </row>
    <row r="21" spans="1:21" s="71" customFormat="1" ht="78.75" x14ac:dyDescent="0.3">
      <c r="A21" s="70"/>
      <c r="B21" s="300" t="s">
        <v>435</v>
      </c>
      <c r="D21" s="10" t="s">
        <v>62</v>
      </c>
      <c r="F21" s="73"/>
      <c r="G21" s="234"/>
      <c r="H21" s="73"/>
      <c r="I21" s="234"/>
      <c r="J21" s="49"/>
      <c r="K21" s="234"/>
      <c r="L21" s="49"/>
      <c r="M21" s="234"/>
      <c r="N21" s="74"/>
      <c r="O21" s="234"/>
      <c r="P21" s="74"/>
      <c r="Q21" s="234"/>
      <c r="R21" s="74"/>
      <c r="S21" s="234"/>
      <c r="T21" s="74"/>
      <c r="U21" s="234"/>
    </row>
    <row r="22" spans="1:21" s="71" customFormat="1" ht="63" x14ac:dyDescent="0.3">
      <c r="A22" s="70"/>
      <c r="B22" s="301" t="s">
        <v>436</v>
      </c>
      <c r="D22" s="10" t="s">
        <v>62</v>
      </c>
      <c r="F22" s="73"/>
      <c r="G22" s="234"/>
      <c r="H22" s="349" t="s">
        <v>823</v>
      </c>
      <c r="I22" s="234"/>
      <c r="J22" s="318" t="s">
        <v>875</v>
      </c>
      <c r="K22" s="234"/>
      <c r="L22" s="49"/>
      <c r="M22" s="234"/>
      <c r="N22" s="74"/>
      <c r="O22" s="234"/>
      <c r="P22" s="74"/>
      <c r="Q22" s="234"/>
      <c r="R22" s="74"/>
      <c r="S22" s="234"/>
      <c r="T22" s="74"/>
      <c r="U22" s="234"/>
    </row>
    <row r="23" spans="1:21" s="71" customFormat="1" ht="47.25" customHeight="1" x14ac:dyDescent="0.3">
      <c r="A23" s="70"/>
      <c r="B23" s="301" t="s">
        <v>437</v>
      </c>
      <c r="D23" s="10" t="s">
        <v>62</v>
      </c>
      <c r="F23" s="359"/>
      <c r="G23" s="234"/>
      <c r="H23" s="349" t="s">
        <v>823</v>
      </c>
      <c r="I23" s="234"/>
      <c r="J23" s="318" t="s">
        <v>850</v>
      </c>
      <c r="K23" s="234"/>
      <c r="L23" s="49"/>
      <c r="M23" s="234"/>
      <c r="N23" s="74"/>
      <c r="O23" s="234"/>
      <c r="P23" s="74"/>
      <c r="Q23" s="234"/>
      <c r="R23" s="74"/>
      <c r="S23" s="234"/>
      <c r="T23" s="74"/>
      <c r="U23" s="234"/>
    </row>
    <row r="24" spans="1:21" s="71" customFormat="1" ht="63" x14ac:dyDescent="0.3">
      <c r="A24" s="70"/>
      <c r="B24" s="301" t="s">
        <v>438</v>
      </c>
      <c r="D24" s="10" t="s">
        <v>62</v>
      </c>
      <c r="F24" s="73"/>
      <c r="G24" s="234"/>
      <c r="H24" s="349" t="s">
        <v>823</v>
      </c>
      <c r="I24" s="234"/>
      <c r="J24" s="49"/>
      <c r="K24" s="234"/>
      <c r="L24" s="49"/>
      <c r="M24" s="234"/>
      <c r="N24" s="74"/>
      <c r="O24" s="234"/>
      <c r="P24" s="74"/>
      <c r="Q24" s="234"/>
      <c r="R24" s="74"/>
      <c r="S24" s="234"/>
      <c r="T24" s="74"/>
      <c r="U24" s="234"/>
    </row>
    <row r="25" spans="1:21" s="71" customFormat="1" ht="31.5" x14ac:dyDescent="0.3">
      <c r="A25" s="70"/>
      <c r="B25" s="301" t="s">
        <v>439</v>
      </c>
      <c r="D25" s="10" t="s">
        <v>62</v>
      </c>
      <c r="F25" s="359"/>
      <c r="G25" s="234"/>
      <c r="H25" s="349"/>
      <c r="I25" s="234"/>
      <c r="J25" s="318" t="s">
        <v>850</v>
      </c>
      <c r="K25" s="234"/>
      <c r="L25" s="49"/>
      <c r="M25" s="234"/>
      <c r="N25" s="74"/>
      <c r="O25" s="234"/>
      <c r="P25" s="74"/>
      <c r="Q25" s="234"/>
      <c r="R25" s="74"/>
      <c r="S25" s="234"/>
      <c r="T25" s="74"/>
      <c r="U25" s="234"/>
    </row>
    <row r="26" spans="1:21" s="227" customFormat="1" x14ac:dyDescent="0.3">
      <c r="A26" s="226"/>
      <c r="B26" s="297"/>
    </row>
  </sheetData>
  <hyperlinks>
    <hyperlink ref="F10" r:id="rId1" xr:uid="{00000000-0004-0000-1600-000000000000}"/>
    <hyperlink ref="F9" r:id="rId2" xr:uid="{00000000-0004-0000-1600-000001000000}"/>
  </hyperlink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U15"/>
  <sheetViews>
    <sheetView zoomScale="85" zoomScaleNormal="85" zoomScalePageLayoutView="125" workbookViewId="0">
      <selection activeCell="D3" sqref="D3"/>
    </sheetView>
  </sheetViews>
  <sheetFormatPr baseColWidth="10" defaultColWidth="10.5" defaultRowHeight="16.5" x14ac:dyDescent="0.3"/>
  <cols>
    <col min="1" max="1" width="16" style="225" customWidth="1"/>
    <col min="2" max="2" width="46.375" style="225" customWidth="1"/>
    <col min="3" max="3" width="3.375" style="225" customWidth="1"/>
    <col min="4" max="4" width="25.875" style="225" customWidth="1"/>
    <col min="5" max="5" width="3.375" style="225" customWidth="1"/>
    <col min="6" max="6" width="25.875" style="225" customWidth="1"/>
    <col min="7" max="7" width="3.375" style="225" customWidth="1"/>
    <col min="8" max="8" width="25.875" style="225" customWidth="1"/>
    <col min="9" max="9" width="3.375"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440</v>
      </c>
    </row>
    <row r="3" spans="1:21" s="40" customFormat="1" ht="189" x14ac:dyDescent="0.25">
      <c r="A3" s="259" t="s">
        <v>441</v>
      </c>
      <c r="B3" s="57" t="s">
        <v>442</v>
      </c>
      <c r="D3" s="368" t="s">
        <v>892</v>
      </c>
      <c r="F3" s="58"/>
      <c r="H3" s="58"/>
      <c r="J3" s="318" t="s">
        <v>882</v>
      </c>
      <c r="L3" s="318" t="s">
        <v>692</v>
      </c>
      <c r="N3" s="39"/>
      <c r="P3" s="39"/>
      <c r="R3" s="39"/>
      <c r="T3" s="39"/>
    </row>
    <row r="4" spans="1:21" s="38" customFormat="1" ht="19.5" x14ac:dyDescent="0.25">
      <c r="A4" s="56"/>
      <c r="B4" s="47"/>
      <c r="D4" s="47"/>
      <c r="F4" s="47"/>
      <c r="H4" s="47"/>
      <c r="J4" s="48"/>
      <c r="L4" s="40"/>
      <c r="N4" s="48"/>
    </row>
    <row r="5" spans="1:21" s="53" customFormat="1" ht="97.5"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9" customFormat="1" ht="94.5" x14ac:dyDescent="0.25">
      <c r="A7" s="14"/>
      <c r="B7" s="54" t="s">
        <v>443</v>
      </c>
      <c r="D7" s="10" t="s">
        <v>546</v>
      </c>
      <c r="F7" s="10"/>
      <c r="G7" s="38"/>
      <c r="H7" s="10" t="s">
        <v>851</v>
      </c>
      <c r="I7" s="38"/>
      <c r="J7" s="318" t="s">
        <v>740</v>
      </c>
      <c r="K7" s="38"/>
      <c r="L7" s="318" t="s">
        <v>724</v>
      </c>
      <c r="M7" s="38"/>
      <c r="N7" s="39"/>
      <c r="O7" s="38"/>
      <c r="P7" s="39"/>
      <c r="Q7" s="38"/>
      <c r="R7" s="39"/>
      <c r="S7" s="38"/>
      <c r="T7" s="39"/>
      <c r="U7" s="38"/>
    </row>
    <row r="8" spans="1:21" s="9" customFormat="1" ht="47.25" x14ac:dyDescent="0.25">
      <c r="A8" s="14"/>
      <c r="B8" s="60" t="s">
        <v>444</v>
      </c>
      <c r="D8" s="10" t="s">
        <v>285</v>
      </c>
      <c r="F8" s="10"/>
      <c r="G8" s="38"/>
      <c r="H8" s="10"/>
      <c r="I8" s="38"/>
      <c r="J8" s="49"/>
      <c r="K8" s="38"/>
      <c r="L8" s="49"/>
      <c r="M8" s="38"/>
      <c r="N8" s="39"/>
      <c r="O8" s="38"/>
      <c r="P8" s="39"/>
      <c r="Q8" s="38"/>
      <c r="R8" s="39"/>
      <c r="S8" s="38"/>
      <c r="T8" s="39"/>
      <c r="U8" s="38"/>
    </row>
    <row r="9" spans="1:21" s="9" customFormat="1" ht="31.5" x14ac:dyDescent="0.25">
      <c r="A9" s="14"/>
      <c r="B9" s="60" t="s">
        <v>445</v>
      </c>
      <c r="D9" s="10" t="s">
        <v>285</v>
      </c>
      <c r="F9" s="65"/>
      <c r="G9" s="40"/>
      <c r="H9" s="65" t="str">
        <f>IF(F9=[2]Lists!$K$4,"&lt; Input URL to data source &gt;",IF(F9=[2]Lists!$K$5,"&lt; Reference section in EITI Report &gt;",IF(F9=[2]Lists!$K$6,"&lt; Reference evidence of non-applicability &gt;","")))</f>
        <v/>
      </c>
      <c r="I9" s="40"/>
      <c r="J9" s="49"/>
      <c r="K9" s="40"/>
      <c r="L9" s="49"/>
      <c r="M9" s="40"/>
      <c r="N9" s="39"/>
      <c r="O9" s="40"/>
      <c r="P9" s="39"/>
      <c r="Q9" s="40"/>
      <c r="R9" s="39"/>
      <c r="S9" s="40"/>
      <c r="T9" s="39"/>
      <c r="U9" s="40"/>
    </row>
    <row r="10" spans="1:21" s="9" customFormat="1" ht="47.25" x14ac:dyDescent="0.25">
      <c r="A10" s="14"/>
      <c r="B10" s="60" t="s">
        <v>446</v>
      </c>
      <c r="D10" s="10" t="s">
        <v>285</v>
      </c>
      <c r="F10" s="10"/>
      <c r="G10" s="38"/>
      <c r="H10" s="10"/>
      <c r="I10" s="38"/>
      <c r="J10" s="49"/>
      <c r="K10" s="38"/>
      <c r="L10" s="49"/>
      <c r="M10" s="38"/>
      <c r="N10" s="39"/>
      <c r="O10" s="38"/>
      <c r="P10" s="39"/>
      <c r="Q10" s="38"/>
      <c r="R10" s="39"/>
      <c r="S10" s="38"/>
      <c r="T10" s="39"/>
      <c r="U10" s="38"/>
    </row>
    <row r="11" spans="1:21" s="9" customFormat="1" ht="63" x14ac:dyDescent="0.25">
      <c r="A11" s="14"/>
      <c r="B11" s="60" t="s">
        <v>447</v>
      </c>
      <c r="D11" s="10" t="s">
        <v>285</v>
      </c>
      <c r="F11" s="10"/>
      <c r="G11" s="38"/>
      <c r="H11" s="10"/>
      <c r="I11" s="38"/>
      <c r="J11" s="49"/>
      <c r="K11" s="38"/>
      <c r="L11" s="49"/>
      <c r="M11" s="38"/>
      <c r="N11" s="39"/>
      <c r="O11" s="38"/>
      <c r="P11" s="39"/>
      <c r="Q11" s="38"/>
      <c r="R11" s="39"/>
      <c r="S11" s="38"/>
      <c r="T11" s="39"/>
      <c r="U11" s="38"/>
    </row>
    <row r="12" spans="1:21" s="9" customFormat="1" ht="78.75" x14ac:dyDescent="0.25">
      <c r="A12" s="14"/>
      <c r="B12" s="60" t="s">
        <v>448</v>
      </c>
      <c r="D12" s="10" t="s">
        <v>285</v>
      </c>
      <c r="F12" s="10"/>
      <c r="G12" s="38"/>
      <c r="H12" s="10"/>
      <c r="I12" s="38"/>
      <c r="J12" s="49"/>
      <c r="K12" s="38"/>
      <c r="L12" s="49"/>
      <c r="M12" s="38"/>
      <c r="N12" s="39"/>
      <c r="O12" s="38"/>
      <c r="P12" s="39"/>
      <c r="Q12" s="38"/>
      <c r="R12" s="39"/>
      <c r="S12" s="38"/>
      <c r="T12" s="39"/>
      <c r="U12" s="38"/>
    </row>
    <row r="13" spans="1:21" s="9" customFormat="1" ht="78.75" x14ac:dyDescent="0.25">
      <c r="A13" s="14"/>
      <c r="B13" s="60" t="s">
        <v>449</v>
      </c>
      <c r="D13" s="10" t="s">
        <v>285</v>
      </c>
      <c r="F13" s="10"/>
      <c r="G13" s="38"/>
      <c r="H13" s="10"/>
      <c r="I13" s="38"/>
      <c r="J13" s="49"/>
      <c r="K13" s="38"/>
      <c r="L13" s="49"/>
      <c r="M13" s="38"/>
      <c r="N13" s="39"/>
      <c r="O13" s="38"/>
      <c r="P13" s="39"/>
      <c r="Q13" s="38"/>
      <c r="R13" s="39"/>
      <c r="S13" s="38"/>
      <c r="T13" s="39"/>
      <c r="U13" s="38"/>
    </row>
    <row r="14" spans="1:21" s="9" customFormat="1" ht="47.25" x14ac:dyDescent="0.25">
      <c r="A14" s="14"/>
      <c r="B14" s="54" t="s">
        <v>450</v>
      </c>
      <c r="D14" s="10" t="s">
        <v>556</v>
      </c>
      <c r="F14" s="317" t="s">
        <v>887</v>
      </c>
      <c r="G14" s="38"/>
      <c r="H14" s="10" t="str">
        <f>IF(F14=[2]Lists!$K$4,"&lt; Input URL to data source &gt;",IF(F14=[2]Lists!$K$5,"&lt; Reference section in EITI Report or URL &gt;",IF(F14=[2]Lists!$K$6,"&lt; Reference evidence of non-applicability &gt;","")))</f>
        <v/>
      </c>
      <c r="I14" s="38"/>
      <c r="J14" s="318" t="s">
        <v>888</v>
      </c>
      <c r="K14" s="38"/>
      <c r="L14" s="49"/>
      <c r="M14" s="38"/>
      <c r="N14" s="39"/>
      <c r="O14" s="38"/>
      <c r="P14" s="39"/>
      <c r="Q14" s="38"/>
      <c r="R14" s="39"/>
      <c r="S14" s="38"/>
      <c r="T14" s="39"/>
      <c r="U14" s="38"/>
    </row>
    <row r="15" spans="1:21" s="227" customFormat="1" x14ac:dyDescent="0.3">
      <c r="A15" s="226"/>
    </row>
  </sheetData>
  <hyperlinks>
    <hyperlink ref="F14" r:id="rId1" xr:uid="{AF968279-4BCE-4C3B-91EE-D1EB0CC3B75B}"/>
  </hyperlinks>
  <pageMargins left="0.7" right="0.7" top="0.75" bottom="0.75" header="0.3" footer="0.3"/>
  <pageSetup paperSize="8" orientation="landscape" horizontalDpi="1200" verticalDpi="1200"/>
  <headerFooter>
    <oddHeader>&amp;C&amp;G</oddHeader>
  </headerFooter>
  <legacyDrawingHF r:id="rId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V22"/>
  <sheetViews>
    <sheetView zoomScale="70" zoomScaleNormal="70" zoomScalePageLayoutView="125" workbookViewId="0">
      <selection activeCell="D3" sqref="D3"/>
    </sheetView>
  </sheetViews>
  <sheetFormatPr baseColWidth="10" defaultColWidth="10.5" defaultRowHeight="16.5" x14ac:dyDescent="0.3"/>
  <cols>
    <col min="1" max="1" width="18.375" style="230" customWidth="1"/>
    <col min="2" max="2" width="37.875" style="225" customWidth="1"/>
    <col min="3" max="3" width="3" style="225" customWidth="1"/>
    <col min="4" max="4" width="27" style="225" customWidth="1"/>
    <col min="5" max="5" width="3" style="225" customWidth="1"/>
    <col min="6" max="6" width="27" style="225" customWidth="1"/>
    <col min="7" max="7" width="3" style="225" customWidth="1"/>
    <col min="8" max="8" width="27" style="225" customWidth="1"/>
    <col min="9" max="9" width="3"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451</v>
      </c>
    </row>
    <row r="3" spans="1:21" s="40" customFormat="1" ht="252" x14ac:dyDescent="0.25">
      <c r="A3" s="259" t="s">
        <v>452</v>
      </c>
      <c r="B3" s="57" t="s">
        <v>453</v>
      </c>
      <c r="D3" s="10" t="s">
        <v>894</v>
      </c>
      <c r="F3" s="58"/>
      <c r="H3" s="58"/>
      <c r="J3" s="318" t="s">
        <v>883</v>
      </c>
      <c r="L3" s="318" t="s">
        <v>692</v>
      </c>
      <c r="N3" s="39"/>
      <c r="P3" s="39"/>
      <c r="R3" s="39"/>
      <c r="T3" s="39"/>
    </row>
    <row r="4" spans="1:21" s="38" customFormat="1" ht="19.5" x14ac:dyDescent="0.25">
      <c r="A4" s="68"/>
      <c r="B4" s="47"/>
      <c r="D4" s="47"/>
      <c r="F4" s="47"/>
      <c r="H4" s="47"/>
      <c r="J4" s="48"/>
      <c r="L4" s="40"/>
      <c r="N4" s="48"/>
    </row>
    <row r="5" spans="1:21" s="53" customFormat="1" ht="97.5" x14ac:dyDescent="0.25">
      <c r="A5" s="67"/>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68"/>
      <c r="B6" s="47"/>
      <c r="D6" s="47"/>
      <c r="F6" s="47"/>
      <c r="H6" s="47"/>
      <c r="J6" s="48"/>
      <c r="N6" s="48"/>
      <c r="P6" s="48"/>
      <c r="R6" s="48"/>
      <c r="T6" s="48"/>
    </row>
    <row r="7" spans="1:21" s="40" customFormat="1" ht="31.5" x14ac:dyDescent="0.25">
      <c r="A7" s="259" t="s">
        <v>120</v>
      </c>
      <c r="B7" s="57" t="s">
        <v>454</v>
      </c>
      <c r="D7" s="10" t="s">
        <v>62</v>
      </c>
      <c r="F7" s="58"/>
      <c r="H7" s="58"/>
      <c r="J7" s="49"/>
      <c r="L7" s="49"/>
      <c r="N7" s="39"/>
      <c r="P7" s="39"/>
      <c r="R7" s="39"/>
      <c r="T7" s="39"/>
    </row>
    <row r="8" spans="1:21" s="38" customFormat="1" ht="19.5" x14ac:dyDescent="0.25">
      <c r="A8" s="68"/>
      <c r="B8" s="47"/>
      <c r="D8" s="47"/>
      <c r="F8" s="47"/>
      <c r="H8" s="47"/>
      <c r="J8" s="48"/>
      <c r="N8" s="48"/>
      <c r="P8" s="48"/>
      <c r="R8" s="48"/>
      <c r="T8" s="48"/>
    </row>
    <row r="9" spans="1:21" s="9" customFormat="1" ht="78.75" x14ac:dyDescent="0.25">
      <c r="A9" s="396" t="s">
        <v>455</v>
      </c>
      <c r="B9" s="54" t="s">
        <v>456</v>
      </c>
      <c r="D9" s="10" t="s">
        <v>556</v>
      </c>
      <c r="F9" s="10" t="s">
        <v>675</v>
      </c>
      <c r="G9" s="38"/>
      <c r="H9" s="10" t="s">
        <v>776</v>
      </c>
      <c r="I9" s="38"/>
      <c r="J9" s="318" t="s">
        <v>758</v>
      </c>
      <c r="K9" s="38"/>
      <c r="L9" s="49"/>
      <c r="M9" s="38"/>
      <c r="N9" s="39"/>
      <c r="O9" s="38"/>
      <c r="P9" s="39"/>
      <c r="Q9" s="38"/>
      <c r="R9" s="39"/>
      <c r="S9" s="38"/>
      <c r="T9" s="39"/>
      <c r="U9" s="38"/>
    </row>
    <row r="10" spans="1:21" s="9" customFormat="1" ht="94.5" x14ac:dyDescent="0.25">
      <c r="A10" s="403"/>
      <c r="B10" s="60" t="s">
        <v>457</v>
      </c>
      <c r="D10" s="10" t="s">
        <v>62</v>
      </c>
      <c r="F10" s="317" t="s">
        <v>680</v>
      </c>
      <c r="G10" s="38"/>
      <c r="H10" s="10"/>
      <c r="I10" s="38"/>
      <c r="J10" s="49"/>
      <c r="K10" s="38"/>
      <c r="L10" s="49"/>
      <c r="M10" s="38"/>
      <c r="N10" s="39"/>
      <c r="O10" s="38"/>
      <c r="P10" s="39"/>
      <c r="Q10" s="38"/>
      <c r="R10" s="39"/>
      <c r="S10" s="38"/>
      <c r="T10" s="39"/>
      <c r="U10" s="38"/>
    </row>
    <row r="11" spans="1:21" s="9" customFormat="1" ht="94.5" x14ac:dyDescent="0.25">
      <c r="A11" s="403"/>
      <c r="B11" s="60" t="s">
        <v>458</v>
      </c>
      <c r="D11" s="10" t="s">
        <v>62</v>
      </c>
      <c r="F11" s="317" t="s">
        <v>680</v>
      </c>
      <c r="G11" s="40"/>
      <c r="H11" s="10"/>
      <c r="I11" s="40"/>
      <c r="J11" s="49"/>
      <c r="K11" s="40"/>
      <c r="L11" s="49"/>
      <c r="M11" s="40"/>
      <c r="N11" s="39"/>
      <c r="O11" s="40"/>
      <c r="P11" s="39"/>
      <c r="Q11" s="40"/>
      <c r="R11" s="39"/>
      <c r="S11" s="40"/>
      <c r="T11" s="39"/>
      <c r="U11" s="40"/>
    </row>
    <row r="12" spans="1:21" s="9" customFormat="1" ht="94.5" x14ac:dyDescent="0.25">
      <c r="A12" s="403"/>
      <c r="B12" s="60" t="s">
        <v>459</v>
      </c>
      <c r="D12" s="10" t="s">
        <v>62</v>
      </c>
      <c r="F12" s="317" t="s">
        <v>680</v>
      </c>
      <c r="G12" s="40"/>
      <c r="H12" s="10"/>
      <c r="I12" s="40"/>
      <c r="J12" s="318" t="s">
        <v>688</v>
      </c>
      <c r="K12" s="40"/>
      <c r="L12" s="49"/>
      <c r="M12" s="40"/>
      <c r="N12" s="39"/>
      <c r="O12" s="40"/>
      <c r="P12" s="39"/>
      <c r="Q12" s="40"/>
      <c r="R12" s="39"/>
      <c r="S12" s="40"/>
      <c r="T12" s="39"/>
      <c r="U12" s="40"/>
    </row>
    <row r="13" spans="1:21" s="9" customFormat="1" x14ac:dyDescent="0.25">
      <c r="A13" s="232"/>
      <c r="B13" s="60"/>
      <c r="D13" s="27"/>
      <c r="F13" s="27"/>
      <c r="G13" s="40"/>
      <c r="H13" s="27"/>
      <c r="I13" s="40"/>
      <c r="K13" s="40"/>
      <c r="L13" s="18"/>
      <c r="M13" s="40"/>
      <c r="O13" s="40"/>
      <c r="Q13" s="40"/>
      <c r="S13" s="40"/>
      <c r="U13" s="40"/>
    </row>
    <row r="14" spans="1:21" s="9" customFormat="1" ht="31.5" x14ac:dyDescent="0.25">
      <c r="A14" s="396" t="s">
        <v>460</v>
      </c>
      <c r="B14" s="54" t="s">
        <v>456</v>
      </c>
      <c r="D14" s="10" t="s">
        <v>544</v>
      </c>
      <c r="F14" s="10"/>
      <c r="G14" s="38"/>
      <c r="H14" s="10"/>
      <c r="I14" s="38"/>
      <c r="J14" s="49" t="s">
        <v>759</v>
      </c>
      <c r="K14" s="38"/>
      <c r="L14" s="49"/>
      <c r="M14" s="38"/>
      <c r="N14" s="39"/>
      <c r="O14" s="38"/>
      <c r="P14" s="39"/>
      <c r="Q14" s="38"/>
      <c r="R14" s="39"/>
      <c r="S14" s="38"/>
      <c r="T14" s="39"/>
      <c r="U14" s="38"/>
    </row>
    <row r="15" spans="1:21" s="9" customFormat="1" ht="31.5" x14ac:dyDescent="0.25">
      <c r="A15" s="403"/>
      <c r="B15" s="60" t="s">
        <v>457</v>
      </c>
      <c r="D15" s="10" t="s">
        <v>544</v>
      </c>
      <c r="F15" s="10"/>
      <c r="G15" s="38"/>
      <c r="H15" s="10"/>
      <c r="I15" s="38"/>
      <c r="J15" s="49" t="s">
        <v>759</v>
      </c>
      <c r="K15" s="38"/>
      <c r="L15" s="49"/>
      <c r="M15" s="38"/>
      <c r="N15" s="39"/>
      <c r="O15" s="38"/>
      <c r="P15" s="39"/>
      <c r="Q15" s="38"/>
      <c r="R15" s="39"/>
      <c r="S15" s="38"/>
      <c r="T15" s="39"/>
      <c r="U15" s="38"/>
    </row>
    <row r="16" spans="1:21" s="9" customFormat="1" ht="78.75" x14ac:dyDescent="0.25">
      <c r="A16" s="403"/>
      <c r="B16" s="60" t="s">
        <v>458</v>
      </c>
      <c r="D16" s="10" t="s">
        <v>544</v>
      </c>
      <c r="F16" s="10"/>
      <c r="G16" s="40"/>
      <c r="H16" s="10"/>
      <c r="I16" s="40"/>
      <c r="J16" s="49" t="s">
        <v>759</v>
      </c>
      <c r="K16" s="40"/>
      <c r="L16" s="49"/>
      <c r="M16" s="40"/>
      <c r="N16" s="39"/>
      <c r="O16" s="40"/>
      <c r="P16" s="39"/>
      <c r="Q16" s="40"/>
      <c r="R16" s="39"/>
      <c r="S16" s="40"/>
      <c r="T16" s="39"/>
      <c r="U16" s="40"/>
    </row>
    <row r="17" spans="1:22" s="9" customFormat="1" ht="63" x14ac:dyDescent="0.25">
      <c r="A17" s="403"/>
      <c r="B17" s="60" t="s">
        <v>459</v>
      </c>
      <c r="D17" s="10" t="s">
        <v>544</v>
      </c>
      <c r="F17" s="10"/>
      <c r="G17" s="40"/>
      <c r="H17" s="10"/>
      <c r="I17" s="40"/>
      <c r="J17" s="49" t="s">
        <v>759</v>
      </c>
      <c r="K17" s="40"/>
      <c r="L17" s="49"/>
      <c r="M17" s="40"/>
      <c r="N17" s="39"/>
      <c r="O17" s="40"/>
      <c r="P17" s="39"/>
      <c r="Q17" s="40"/>
      <c r="R17" s="39"/>
      <c r="S17" s="40"/>
      <c r="T17" s="39"/>
      <c r="U17" s="40"/>
    </row>
    <row r="18" spans="1:22" s="9" customFormat="1" x14ac:dyDescent="0.3">
      <c r="A18" s="232"/>
      <c r="B18" s="60"/>
      <c r="D18" s="27"/>
      <c r="F18" s="27"/>
      <c r="G18" s="40"/>
      <c r="H18" s="27"/>
      <c r="I18" s="40"/>
      <c r="K18" s="40"/>
      <c r="L18" s="228"/>
      <c r="M18" s="40"/>
      <c r="O18" s="40"/>
      <c r="Q18" s="40"/>
      <c r="S18" s="40"/>
      <c r="U18" s="40"/>
    </row>
    <row r="19" spans="1:22" s="228" customFormat="1" ht="63" x14ac:dyDescent="0.3">
      <c r="A19" s="233"/>
      <c r="B19" s="54" t="s">
        <v>461</v>
      </c>
      <c r="D19" s="10" t="s">
        <v>62</v>
      </c>
      <c r="E19" s="9"/>
      <c r="F19" s="10"/>
      <c r="G19" s="38"/>
      <c r="H19" s="349" t="s">
        <v>823</v>
      </c>
      <c r="I19" s="38"/>
      <c r="J19" s="318" t="s">
        <v>757</v>
      </c>
      <c r="K19" s="38"/>
      <c r="L19" s="49" t="s">
        <v>725</v>
      </c>
      <c r="M19" s="38"/>
      <c r="N19" s="39"/>
      <c r="O19" s="38"/>
      <c r="P19" s="39"/>
      <c r="Q19" s="38"/>
      <c r="R19" s="39"/>
      <c r="S19" s="38"/>
      <c r="T19" s="39"/>
      <c r="U19" s="38"/>
      <c r="V19" s="9"/>
    </row>
    <row r="20" spans="1:22" s="228" customFormat="1" ht="126" x14ac:dyDescent="0.3">
      <c r="A20" s="233"/>
      <c r="B20" s="54" t="s">
        <v>462</v>
      </c>
      <c r="D20" s="10" t="s">
        <v>544</v>
      </c>
      <c r="E20" s="9"/>
      <c r="F20" s="10"/>
      <c r="G20" s="38"/>
      <c r="H20" s="10" t="s">
        <v>776</v>
      </c>
      <c r="I20" s="38"/>
      <c r="J20" s="318" t="s">
        <v>853</v>
      </c>
      <c r="K20" s="38"/>
      <c r="L20" s="318" t="s">
        <v>726</v>
      </c>
      <c r="M20" s="38"/>
      <c r="N20" s="39"/>
      <c r="O20" s="38"/>
      <c r="P20" s="39"/>
      <c r="Q20" s="38"/>
      <c r="R20" s="39"/>
      <c r="S20" s="38"/>
      <c r="T20" s="39"/>
      <c r="U20" s="38"/>
      <c r="V20" s="9"/>
    </row>
    <row r="21" spans="1:22" s="228" customFormat="1" ht="126" x14ac:dyDescent="0.3">
      <c r="A21" s="233"/>
      <c r="B21" s="54" t="s">
        <v>463</v>
      </c>
      <c r="D21" s="10" t="s">
        <v>62</v>
      </c>
      <c r="E21" s="9"/>
      <c r="F21" s="10"/>
      <c r="G21" s="38"/>
      <c r="H21" s="10" t="s">
        <v>852</v>
      </c>
      <c r="I21" s="38"/>
      <c r="J21" s="318" t="s">
        <v>690</v>
      </c>
      <c r="K21" s="38"/>
      <c r="L21" s="49"/>
      <c r="M21" s="38"/>
      <c r="N21" s="39"/>
      <c r="O21" s="38"/>
      <c r="P21" s="39"/>
      <c r="Q21" s="38"/>
      <c r="R21" s="39"/>
      <c r="S21" s="38"/>
      <c r="T21" s="39"/>
      <c r="U21" s="38"/>
      <c r="V21" s="9"/>
    </row>
    <row r="22" spans="1:22" s="227" customFormat="1" x14ac:dyDescent="0.3">
      <c r="A22" s="229"/>
    </row>
  </sheetData>
  <mergeCells count="2">
    <mergeCell ref="A9:A12"/>
    <mergeCell ref="A14:A17"/>
  </mergeCells>
  <hyperlinks>
    <hyperlink ref="F10" r:id="rId1" xr:uid="{00000000-0004-0000-1800-000000000000}"/>
    <hyperlink ref="F11" r:id="rId2" xr:uid="{00000000-0004-0000-1800-000001000000}"/>
    <hyperlink ref="F12" r:id="rId3" xr:uid="{00000000-0004-0000-1800-000002000000}"/>
  </hyperlinks>
  <pageMargins left="0.7" right="0.7" top="0.75" bottom="0.75" header="0.3" footer="0.3"/>
  <pageSetup paperSize="8" orientation="landscape" horizontalDpi="1200" verticalDpi="1200"/>
  <headerFooter>
    <oddHeader>&amp;C&amp;G</oddHeader>
  </headerFooter>
  <legacyDrawingHF r:id="rId4"/>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U9"/>
  <sheetViews>
    <sheetView zoomScale="70" zoomScaleNormal="70" zoomScalePageLayoutView="125" workbookViewId="0">
      <selection activeCell="L18" sqref="L18"/>
    </sheetView>
  </sheetViews>
  <sheetFormatPr baseColWidth="10" defaultColWidth="10.5" defaultRowHeight="16.5" x14ac:dyDescent="0.3"/>
  <cols>
    <col min="1" max="1" width="13.5" style="225" customWidth="1"/>
    <col min="2" max="2" width="37" style="225" customWidth="1"/>
    <col min="3" max="3" width="2.875" style="225" customWidth="1"/>
    <col min="4" max="4" width="22" style="225" customWidth="1"/>
    <col min="5" max="5" width="2.875" style="225" customWidth="1"/>
    <col min="6" max="6" width="22" style="225" customWidth="1"/>
    <col min="7" max="7" width="2.875" style="225" customWidth="1"/>
    <col min="8" max="8" width="22" style="225" customWidth="1"/>
    <col min="9" max="9" width="2.875"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464</v>
      </c>
    </row>
    <row r="3" spans="1:21" s="40" customFormat="1" ht="211.5" customHeight="1" x14ac:dyDescent="0.25">
      <c r="A3" s="259" t="s">
        <v>465</v>
      </c>
      <c r="B3" s="57" t="s">
        <v>466</v>
      </c>
      <c r="D3" s="368" t="s">
        <v>896</v>
      </c>
      <c r="F3" s="58"/>
      <c r="H3" s="58"/>
      <c r="J3" s="318" t="s">
        <v>884</v>
      </c>
      <c r="L3" s="318" t="s">
        <v>692</v>
      </c>
      <c r="N3" s="39"/>
      <c r="P3" s="39"/>
      <c r="R3" s="39"/>
      <c r="T3" s="39"/>
    </row>
    <row r="4" spans="1:21" s="38" customFormat="1" ht="19.5" x14ac:dyDescent="0.25">
      <c r="A4" s="56"/>
      <c r="B4" s="47"/>
      <c r="D4" s="47"/>
      <c r="F4" s="47"/>
      <c r="H4" s="47"/>
      <c r="J4" s="48"/>
      <c r="L4" s="40"/>
      <c r="N4" s="48"/>
    </row>
    <row r="5" spans="1:21" s="53" customFormat="1" ht="97.5"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9" customFormat="1" ht="189" x14ac:dyDescent="0.25">
      <c r="A7" s="14"/>
      <c r="B7" s="54" t="s">
        <v>467</v>
      </c>
      <c r="D7" s="10" t="s">
        <v>285</v>
      </c>
      <c r="F7" s="10" t="str">
        <f>IF(D7=[2]Lists!$K$4,"&lt; Input URL to data source &gt;",IF(D7=[2]Lists!$K$5,"&lt; Reference section in EITI Report or URL &gt;",IF(D7=[2]Lists!$K$6,"&lt; Reference evidence of non-applicability &gt;","")))</f>
        <v>&lt; Reference evidence of non-applicability &gt;</v>
      </c>
      <c r="G7" s="38"/>
      <c r="H7" s="10" t="s">
        <v>776</v>
      </c>
      <c r="I7" s="38"/>
      <c r="J7" s="318" t="s">
        <v>760</v>
      </c>
      <c r="K7" s="38"/>
      <c r="L7" s="318" t="s">
        <v>727</v>
      </c>
      <c r="M7" s="38"/>
      <c r="N7" s="39"/>
      <c r="O7" s="38"/>
      <c r="P7" s="39"/>
      <c r="Q7" s="38"/>
      <c r="R7" s="39"/>
      <c r="S7" s="38"/>
      <c r="T7" s="39"/>
      <c r="U7" s="38"/>
    </row>
    <row r="8" spans="1:21" s="9" customFormat="1" ht="171.75" customHeight="1" x14ac:dyDescent="0.25">
      <c r="A8" s="14"/>
      <c r="B8" s="54" t="s">
        <v>468</v>
      </c>
      <c r="D8" s="10" t="s">
        <v>556</v>
      </c>
      <c r="F8" s="10" t="s">
        <v>876</v>
      </c>
      <c r="G8" s="40"/>
      <c r="H8" s="10" t="s">
        <v>901</v>
      </c>
      <c r="I8" s="40"/>
      <c r="J8" s="318" t="s">
        <v>877</v>
      </c>
      <c r="K8" s="40"/>
      <c r="L8" s="49"/>
      <c r="M8" s="40"/>
      <c r="N8" s="39"/>
      <c r="O8" s="40"/>
      <c r="P8" s="39"/>
      <c r="Q8" s="40"/>
      <c r="R8" s="39"/>
      <c r="S8" s="40"/>
      <c r="T8" s="39"/>
      <c r="U8" s="40"/>
    </row>
    <row r="9" spans="1:21" s="11" customFormat="1" ht="126" x14ac:dyDescent="0.25">
      <c r="A9" s="15"/>
      <c r="B9" s="59" t="s">
        <v>469</v>
      </c>
      <c r="D9" s="12" t="s">
        <v>556</v>
      </c>
      <c r="F9" s="12" t="s">
        <v>675</v>
      </c>
      <c r="G9" s="50"/>
      <c r="H9" s="10" t="s">
        <v>776</v>
      </c>
      <c r="I9" s="50"/>
      <c r="J9" s="318" t="s">
        <v>922</v>
      </c>
      <c r="K9" s="50"/>
      <c r="L9" s="49"/>
      <c r="M9" s="50"/>
      <c r="N9" s="41"/>
      <c r="O9" s="50"/>
      <c r="P9" s="41"/>
      <c r="Q9" s="50"/>
      <c r="R9" s="41"/>
      <c r="S9" s="50"/>
      <c r="T9" s="41"/>
      <c r="U9" s="50"/>
    </row>
  </sheetData>
  <pageMargins left="0.7" right="0.7" top="0.75" bottom="0.75" header="0.3" footer="0.3"/>
  <pageSetup paperSize="8" orientation="landscape" horizontalDpi="1200" verticalDpi="1200"/>
  <headerFooter>
    <oddHeader>&amp;C&amp;G</oddHeader>
  </headerFooter>
  <legacyDrawingHF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U23"/>
  <sheetViews>
    <sheetView zoomScale="85" zoomScaleNormal="85" zoomScalePageLayoutView="125" workbookViewId="0">
      <selection activeCell="D3" sqref="D3"/>
    </sheetView>
  </sheetViews>
  <sheetFormatPr baseColWidth="10" defaultColWidth="10.5" defaultRowHeight="16.5" x14ac:dyDescent="0.3"/>
  <cols>
    <col min="1" max="1" width="15.5" style="225" customWidth="1"/>
    <col min="2" max="2" width="41.5" style="225" customWidth="1"/>
    <col min="3" max="3" width="3" style="225" customWidth="1"/>
    <col min="4" max="4" width="23.5" style="225" customWidth="1"/>
    <col min="5" max="5" width="3" style="225" customWidth="1"/>
    <col min="6" max="6" width="23.5" style="225" customWidth="1"/>
    <col min="7" max="7" width="3" style="225" customWidth="1"/>
    <col min="8" max="8" width="23.5" style="225" customWidth="1"/>
    <col min="9" max="9" width="3" style="225" customWidth="1"/>
    <col min="10" max="10" width="65.62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470</v>
      </c>
    </row>
    <row r="3" spans="1:21" s="40" customFormat="1" ht="300.75" customHeight="1" x14ac:dyDescent="0.25">
      <c r="A3" s="259" t="s">
        <v>471</v>
      </c>
      <c r="B3" s="283" t="s">
        <v>472</v>
      </c>
      <c r="D3" s="368" t="s">
        <v>285</v>
      </c>
      <c r="F3" s="58"/>
      <c r="H3" s="58"/>
      <c r="J3" s="358" t="s">
        <v>885</v>
      </c>
      <c r="L3" s="318" t="s">
        <v>692</v>
      </c>
      <c r="N3" s="39"/>
      <c r="P3" s="39"/>
      <c r="R3" s="39"/>
      <c r="T3" s="39"/>
    </row>
    <row r="4" spans="1:21" s="38" customFormat="1" ht="19.5" x14ac:dyDescent="0.25">
      <c r="A4" s="56"/>
      <c r="B4" s="47"/>
      <c r="D4" s="47"/>
      <c r="F4" s="47"/>
      <c r="H4" s="47"/>
      <c r="J4" s="48"/>
      <c r="L4" s="40"/>
      <c r="N4" s="48"/>
    </row>
    <row r="5" spans="1:21" s="53" customFormat="1" ht="78"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40" customFormat="1" ht="254.1" customHeight="1" x14ac:dyDescent="0.25">
      <c r="A7" s="259" t="s">
        <v>120</v>
      </c>
      <c r="B7" s="57" t="s">
        <v>473</v>
      </c>
      <c r="D7" s="10" t="s">
        <v>345</v>
      </c>
      <c r="F7" s="58"/>
      <c r="H7" s="58"/>
      <c r="J7" s="318" t="s">
        <v>861</v>
      </c>
      <c r="L7" s="318" t="s">
        <v>728</v>
      </c>
      <c r="N7" s="39"/>
      <c r="O7" s="38"/>
      <c r="P7" s="39"/>
      <c r="Q7" s="38"/>
      <c r="R7" s="39"/>
      <c r="S7" s="38"/>
      <c r="T7" s="39"/>
    </row>
    <row r="8" spans="1:21" s="38" customFormat="1" ht="19.5" x14ac:dyDescent="0.25">
      <c r="A8" s="56"/>
      <c r="B8" s="47"/>
      <c r="D8" s="47"/>
      <c r="F8" s="47"/>
      <c r="H8" s="47"/>
      <c r="J8" s="48"/>
      <c r="N8" s="48"/>
      <c r="P8" s="48"/>
      <c r="R8" s="48"/>
      <c r="T8" s="48"/>
    </row>
    <row r="9" spans="1:21" s="9" customFormat="1" ht="31.5" x14ac:dyDescent="0.25">
      <c r="A9" s="448" t="s">
        <v>474</v>
      </c>
      <c r="B9" s="54" t="s">
        <v>475</v>
      </c>
      <c r="D9" s="10" t="s">
        <v>109</v>
      </c>
      <c r="F9" s="10" t="str">
        <f>IF(D9=[2]Lists!$K$4,"&lt; Input URL to data source &gt;",IF(D9=[2]Lists!$K$5,"&lt; Reference section in EITI Report or URL &gt;",IF(D9=[2]Lists!$K$6,"&lt; Reference evidence of non-applicability &gt;","")))</f>
        <v/>
      </c>
      <c r="G9" s="38"/>
      <c r="H9" s="10" t="str">
        <f>IF(F9=[2]Lists!$K$4,"&lt; Input URL to data source &gt;",IF(F9=[2]Lists!$K$5,"&lt; Reference section in EITI Report or URL &gt;",IF(F9=[2]Lists!$K$6,"&lt; Reference evidence of non-applicability &gt;","")))</f>
        <v/>
      </c>
      <c r="I9" s="38"/>
      <c r="J9" s="442"/>
      <c r="K9" s="38"/>
      <c r="L9" s="49"/>
      <c r="M9" s="38"/>
      <c r="N9" s="39"/>
      <c r="O9" s="38"/>
      <c r="P9" s="39"/>
      <c r="Q9" s="38"/>
      <c r="R9" s="39"/>
      <c r="S9" s="38"/>
      <c r="T9" s="39"/>
      <c r="U9" s="38"/>
    </row>
    <row r="10" spans="1:21" s="9" customFormat="1" ht="31.5" x14ac:dyDescent="0.25">
      <c r="A10" s="449"/>
      <c r="B10" s="60" t="s">
        <v>476</v>
      </c>
      <c r="D10" s="10" t="s">
        <v>78</v>
      </c>
      <c r="F10" s="10" t="s">
        <v>541</v>
      </c>
      <c r="G10" s="40"/>
      <c r="H10" s="10" t="s">
        <v>541</v>
      </c>
      <c r="I10" s="40"/>
      <c r="J10" s="443"/>
      <c r="K10" s="40"/>
      <c r="L10" s="49"/>
      <c r="M10" s="40"/>
      <c r="N10" s="39"/>
      <c r="O10" s="40"/>
      <c r="P10" s="39"/>
      <c r="Q10" s="40"/>
      <c r="R10" s="39"/>
      <c r="S10" s="40"/>
      <c r="T10" s="39"/>
      <c r="U10" s="40"/>
    </row>
    <row r="11" spans="1:21" s="9" customFormat="1" ht="31.5" x14ac:dyDescent="0.25">
      <c r="A11" s="449"/>
      <c r="B11" s="60" t="s">
        <v>477</v>
      </c>
      <c r="D11" s="10" t="s">
        <v>78</v>
      </c>
      <c r="F11" s="10" t="s">
        <v>541</v>
      </c>
      <c r="G11" s="38"/>
      <c r="H11" s="10" t="s">
        <v>541</v>
      </c>
      <c r="I11" s="38"/>
      <c r="J11" s="443"/>
      <c r="K11" s="38"/>
      <c r="L11" s="49"/>
      <c r="M11" s="38"/>
      <c r="N11" s="39"/>
      <c r="O11" s="38"/>
      <c r="P11" s="39"/>
      <c r="Q11" s="38"/>
      <c r="R11" s="39"/>
      <c r="S11" s="38"/>
      <c r="T11" s="39"/>
      <c r="U11" s="38"/>
    </row>
    <row r="12" spans="1:21" s="9" customFormat="1" ht="110.25" x14ac:dyDescent="0.25">
      <c r="A12" s="449"/>
      <c r="B12" s="60" t="s">
        <v>478</v>
      </c>
      <c r="D12" s="10" t="s">
        <v>122</v>
      </c>
      <c r="F12" s="10"/>
      <c r="G12" s="38"/>
      <c r="H12" s="10"/>
      <c r="I12" s="38"/>
      <c r="J12" s="443"/>
      <c r="K12" s="38"/>
      <c r="L12" s="49"/>
      <c r="M12" s="38"/>
      <c r="N12" s="39"/>
      <c r="O12" s="38"/>
      <c r="P12" s="39"/>
      <c r="Q12" s="38"/>
      <c r="R12" s="39"/>
      <c r="S12" s="38"/>
      <c r="T12" s="39"/>
      <c r="U12" s="38"/>
    </row>
    <row r="13" spans="1:21" s="9" customFormat="1" ht="63" x14ac:dyDescent="0.3">
      <c r="A13" s="449"/>
      <c r="B13" s="60" t="s">
        <v>479</v>
      </c>
      <c r="D13" s="10" t="s">
        <v>122</v>
      </c>
      <c r="F13" s="10"/>
      <c r="G13" s="228"/>
      <c r="H13" s="10"/>
      <c r="I13" s="228"/>
      <c r="J13" s="443"/>
      <c r="K13" s="228"/>
      <c r="L13" s="49"/>
      <c r="M13" s="228"/>
      <c r="N13" s="39"/>
      <c r="O13" s="228"/>
      <c r="P13" s="39"/>
      <c r="Q13" s="228"/>
      <c r="R13" s="39"/>
      <c r="S13" s="228"/>
      <c r="T13" s="39"/>
      <c r="U13" s="228"/>
    </row>
    <row r="14" spans="1:21" s="9" customFormat="1" ht="31.5" x14ac:dyDescent="0.25">
      <c r="A14" s="449"/>
      <c r="B14" s="54" t="s">
        <v>480</v>
      </c>
      <c r="D14" s="10" t="s">
        <v>109</v>
      </c>
      <c r="F14" s="65" t="str">
        <f>IF(D14=[2]Lists!$K$4,"&lt; Input URL to data source &gt;",IF(D14=[2]Lists!$K$5,"&lt; Reference section in EITI Report &gt;",IF(D14=[2]Lists!$K$6,"&lt; Reference evidence of non-applicability &gt;","")))</f>
        <v/>
      </c>
      <c r="G14" s="40"/>
      <c r="H14" s="65" t="str">
        <f>IF(F14=[2]Lists!$K$4,"&lt; Input URL to data source &gt;",IF(F14=[2]Lists!$K$5,"&lt; Reference section in EITI Report &gt;",IF(F14=[2]Lists!$K$6,"&lt; Reference evidence of non-applicability &gt;","")))</f>
        <v/>
      </c>
      <c r="I14" s="40"/>
      <c r="J14" s="443"/>
      <c r="K14" s="40"/>
      <c r="L14" s="49"/>
      <c r="M14" s="40"/>
      <c r="N14" s="39"/>
      <c r="O14" s="40"/>
      <c r="P14" s="39"/>
      <c r="Q14" s="40"/>
      <c r="R14" s="39"/>
      <c r="S14" s="40"/>
      <c r="T14" s="39"/>
      <c r="U14" s="40"/>
    </row>
    <row r="15" spans="1:21" s="9" customFormat="1" ht="31.5" x14ac:dyDescent="0.25">
      <c r="A15" s="449"/>
      <c r="B15" s="60" t="s">
        <v>481</v>
      </c>
      <c r="D15" s="10" t="s">
        <v>78</v>
      </c>
      <c r="F15" s="10" t="s">
        <v>541</v>
      </c>
      <c r="G15" s="38"/>
      <c r="H15" s="10" t="s">
        <v>541</v>
      </c>
      <c r="I15" s="38"/>
      <c r="J15" s="443"/>
      <c r="K15" s="38"/>
      <c r="L15" s="49"/>
      <c r="M15" s="38"/>
      <c r="N15" s="39"/>
      <c r="O15" s="38"/>
      <c r="P15" s="39"/>
      <c r="Q15" s="38"/>
      <c r="R15" s="39"/>
      <c r="S15" s="38"/>
      <c r="T15" s="39"/>
      <c r="U15" s="38"/>
    </row>
    <row r="16" spans="1:21" s="9" customFormat="1" ht="31.5" x14ac:dyDescent="0.3">
      <c r="A16" s="449"/>
      <c r="B16" s="60" t="s">
        <v>482</v>
      </c>
      <c r="D16" s="10" t="s">
        <v>78</v>
      </c>
      <c r="F16" s="10" t="s">
        <v>541</v>
      </c>
      <c r="G16" s="228"/>
      <c r="H16" s="10" t="s">
        <v>541</v>
      </c>
      <c r="I16" s="228"/>
      <c r="J16" s="443"/>
      <c r="K16" s="228"/>
      <c r="L16" s="49"/>
      <c r="M16" s="228"/>
      <c r="N16" s="39"/>
      <c r="O16" s="228"/>
      <c r="P16" s="39"/>
      <c r="Q16" s="228"/>
      <c r="R16" s="39"/>
      <c r="S16" s="228"/>
      <c r="T16" s="39"/>
      <c r="U16" s="228"/>
    </row>
    <row r="17" spans="1:21" s="9" customFormat="1" ht="110.25" x14ac:dyDescent="0.25">
      <c r="A17" s="450"/>
      <c r="B17" s="60" t="s">
        <v>483</v>
      </c>
      <c r="D17" s="10" t="s">
        <v>122</v>
      </c>
      <c r="F17" s="10"/>
      <c r="G17" s="38"/>
      <c r="H17" s="10"/>
      <c r="I17" s="38"/>
      <c r="J17" s="443"/>
      <c r="K17" s="38"/>
      <c r="L17" s="49"/>
      <c r="M17" s="38"/>
      <c r="N17" s="39"/>
      <c r="O17" s="38"/>
      <c r="P17" s="39"/>
      <c r="Q17" s="38"/>
      <c r="R17" s="39"/>
      <c r="S17" s="38"/>
      <c r="T17" s="39"/>
      <c r="U17" s="38"/>
    </row>
    <row r="18" spans="1:21" s="9" customFormat="1" ht="63" x14ac:dyDescent="0.3">
      <c r="A18" s="270"/>
      <c r="B18" s="60" t="s">
        <v>479</v>
      </c>
      <c r="D18" s="10" t="s">
        <v>122</v>
      </c>
      <c r="F18" s="10"/>
      <c r="G18" s="228"/>
      <c r="H18" s="10"/>
      <c r="I18" s="228"/>
      <c r="J18" s="444"/>
      <c r="K18" s="228"/>
      <c r="L18" s="49"/>
      <c r="M18" s="228"/>
      <c r="N18" s="39"/>
      <c r="O18" s="228"/>
      <c r="P18" s="39"/>
      <c r="Q18" s="228"/>
      <c r="R18" s="39"/>
      <c r="S18" s="228"/>
      <c r="T18" s="39"/>
      <c r="U18" s="228"/>
    </row>
    <row r="19" spans="1:21" s="9" customFormat="1" ht="408.75" customHeight="1" x14ac:dyDescent="0.3">
      <c r="A19" s="448" t="s">
        <v>484</v>
      </c>
      <c r="B19" s="54" t="s">
        <v>485</v>
      </c>
      <c r="D19" s="10" t="s">
        <v>546</v>
      </c>
      <c r="F19" s="10" t="str">
        <f>IF(D19=[2]Lists!$K$4,"&lt; Input URL to data source &gt;",IF(D19=[2]Lists!$K$5,"&lt; Reference section in EITI Report or URL &gt;",IF(D19=[2]Lists!$K$6,"&lt; Reference evidence of non-applicability &gt;","")))</f>
        <v/>
      </c>
      <c r="G19" s="228"/>
      <c r="H19" s="10" t="s">
        <v>862</v>
      </c>
      <c r="I19" s="228"/>
      <c r="J19" s="318" t="s">
        <v>764</v>
      </c>
      <c r="K19" s="228"/>
      <c r="L19" s="318" t="s">
        <v>729</v>
      </c>
      <c r="M19" s="228"/>
      <c r="N19" s="39"/>
      <c r="O19" s="228"/>
      <c r="P19" s="39"/>
      <c r="Q19" s="228"/>
      <c r="R19" s="39"/>
      <c r="S19" s="228"/>
      <c r="T19" s="39"/>
      <c r="U19" s="228"/>
    </row>
    <row r="20" spans="1:21" s="9" customFormat="1" ht="245.25" customHeight="1" x14ac:dyDescent="0.3">
      <c r="A20" s="449"/>
      <c r="B20" s="60" t="s">
        <v>486</v>
      </c>
      <c r="D20" s="10" t="s">
        <v>78</v>
      </c>
      <c r="F20" s="10" t="s">
        <v>541</v>
      </c>
      <c r="G20" s="228"/>
      <c r="H20" s="10" t="s">
        <v>541</v>
      </c>
      <c r="I20" s="228"/>
      <c r="J20" s="318" t="s">
        <v>767</v>
      </c>
      <c r="K20" s="228"/>
      <c r="L20" s="357" t="s">
        <v>710</v>
      </c>
      <c r="M20" s="228"/>
      <c r="N20" s="39"/>
      <c r="O20" s="228"/>
      <c r="P20" s="39"/>
      <c r="Q20" s="228"/>
      <c r="R20" s="39"/>
      <c r="S20" s="228"/>
      <c r="T20" s="39"/>
      <c r="U20" s="228"/>
    </row>
    <row r="21" spans="1:21" s="9" customFormat="1" ht="31.5" x14ac:dyDescent="0.3">
      <c r="A21" s="449"/>
      <c r="B21" s="60" t="s">
        <v>487</v>
      </c>
      <c r="D21" s="10" t="s">
        <v>78</v>
      </c>
      <c r="F21" s="10" t="s">
        <v>541</v>
      </c>
      <c r="G21" s="228"/>
      <c r="H21" s="10" t="s">
        <v>541</v>
      </c>
      <c r="I21" s="228"/>
      <c r="J21" s="357"/>
      <c r="K21" s="228"/>
      <c r="L21" s="357" t="s">
        <v>710</v>
      </c>
      <c r="M21" s="228"/>
      <c r="N21" s="39"/>
      <c r="O21" s="228"/>
      <c r="P21" s="39"/>
      <c r="Q21" s="228"/>
      <c r="R21" s="39"/>
      <c r="S21" s="228"/>
      <c r="T21" s="39"/>
      <c r="U21" s="228"/>
    </row>
    <row r="22" spans="1:21" s="9" customFormat="1" ht="63" x14ac:dyDescent="0.3">
      <c r="A22" s="450"/>
      <c r="B22" s="60" t="s">
        <v>488</v>
      </c>
      <c r="D22" s="10" t="s">
        <v>345</v>
      </c>
      <c r="F22" s="10"/>
      <c r="G22" s="228"/>
      <c r="H22" s="10"/>
      <c r="I22" s="228"/>
      <c r="J22" s="318" t="s">
        <v>768</v>
      </c>
      <c r="K22" s="228"/>
      <c r="L22" s="357" t="s">
        <v>710</v>
      </c>
      <c r="M22" s="228"/>
      <c r="N22" s="39"/>
      <c r="O22" s="228"/>
      <c r="P22" s="39"/>
      <c r="Q22" s="228"/>
      <c r="R22" s="39"/>
      <c r="S22" s="228"/>
      <c r="T22" s="39"/>
      <c r="U22" s="228"/>
    </row>
    <row r="23" spans="1:21" s="227" customFormat="1" x14ac:dyDescent="0.3">
      <c r="A23" s="226"/>
    </row>
  </sheetData>
  <mergeCells count="3">
    <mergeCell ref="A9:A17"/>
    <mergeCell ref="A19:A22"/>
    <mergeCell ref="J9:J18"/>
  </mergeCell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U19"/>
  <sheetViews>
    <sheetView zoomScale="70" zoomScaleNormal="70" zoomScalePageLayoutView="70" workbookViewId="0">
      <selection activeCell="D3" sqref="D3"/>
    </sheetView>
  </sheetViews>
  <sheetFormatPr baseColWidth="10" defaultColWidth="10.5" defaultRowHeight="16.5" x14ac:dyDescent="0.3"/>
  <cols>
    <col min="1" max="1" width="15" style="225" customWidth="1"/>
    <col min="2" max="2" width="35" style="225" customWidth="1"/>
    <col min="3" max="3" width="3" style="225" customWidth="1"/>
    <col min="4" max="4" width="25" style="225" customWidth="1"/>
    <col min="5" max="5" width="3" style="225" customWidth="1"/>
    <col min="6" max="6" width="25" style="225" customWidth="1"/>
    <col min="7" max="7" width="3" style="225" customWidth="1"/>
    <col min="8" max="8" width="25" style="225" customWidth="1"/>
    <col min="9" max="9" width="3"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489</v>
      </c>
    </row>
    <row r="3" spans="1:21" s="40" customFormat="1" ht="126" x14ac:dyDescent="0.25">
      <c r="A3" s="259" t="s">
        <v>490</v>
      </c>
      <c r="B3" s="57" t="s">
        <v>491</v>
      </c>
      <c r="D3" s="10" t="s">
        <v>898</v>
      </c>
      <c r="F3" s="58"/>
      <c r="H3" s="58"/>
      <c r="J3" s="318" t="s">
        <v>840</v>
      </c>
      <c r="L3" s="318" t="s">
        <v>693</v>
      </c>
      <c r="N3" s="39"/>
      <c r="P3" s="39"/>
      <c r="R3" s="39"/>
      <c r="T3" s="39"/>
    </row>
    <row r="4" spans="1:21" s="38" customFormat="1" ht="19.5" x14ac:dyDescent="0.25">
      <c r="A4" s="56"/>
      <c r="B4" s="47"/>
      <c r="D4" s="47"/>
      <c r="F4" s="47"/>
      <c r="H4" s="47"/>
      <c r="J4" s="48"/>
      <c r="L4" s="40"/>
      <c r="N4" s="48"/>
    </row>
    <row r="5" spans="1:21" s="53" customFormat="1" ht="97.5"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40" customFormat="1" ht="189" x14ac:dyDescent="0.25">
      <c r="A7" s="259" t="s">
        <v>120</v>
      </c>
      <c r="B7" s="57" t="s">
        <v>492</v>
      </c>
      <c r="D7" s="10" t="s">
        <v>345</v>
      </c>
      <c r="F7" s="58"/>
      <c r="H7" s="58"/>
      <c r="J7" s="318" t="s">
        <v>771</v>
      </c>
      <c r="L7" s="318" t="s">
        <v>730</v>
      </c>
    </row>
    <row r="8" spans="1:21" s="38" customFormat="1" ht="19.5" x14ac:dyDescent="0.25">
      <c r="A8" s="56"/>
      <c r="B8" s="47"/>
      <c r="D8" s="47"/>
      <c r="F8" s="47"/>
      <c r="H8" s="47"/>
      <c r="J8" s="48"/>
      <c r="N8" s="48"/>
      <c r="P8" s="48"/>
      <c r="R8" s="48"/>
      <c r="T8" s="48"/>
    </row>
    <row r="9" spans="1:21" s="9" customFormat="1" ht="47.25" x14ac:dyDescent="0.25">
      <c r="A9" s="396" t="s">
        <v>493</v>
      </c>
      <c r="B9" s="54" t="s">
        <v>494</v>
      </c>
      <c r="D9" s="10" t="s">
        <v>109</v>
      </c>
      <c r="F9" s="10" t="str">
        <f>IF(D9=[2]Lists!$K$4,"&lt; Input URL to data source &gt;",IF(D9=[2]Lists!$K$5,"&lt; Reference section in EITI Report or URL &gt;",IF(D9=[2]Lists!$K$6,"&lt; Reference evidence of non-applicability &gt;","")))</f>
        <v/>
      </c>
      <c r="G9" s="38"/>
      <c r="H9" s="10" t="str">
        <f>IF(F9=[2]Lists!$K$4,"&lt; Input URL to data source &gt;",IF(F9=[2]Lists!$K$5,"&lt; Reference section in EITI Report or URL &gt;",IF(F9=[2]Lists!$K$6,"&lt; Reference evidence of non-applicability &gt;","")))</f>
        <v/>
      </c>
      <c r="I9" s="38"/>
      <c r="J9" s="442"/>
      <c r="K9" s="38"/>
      <c r="L9" s="49"/>
      <c r="M9" s="38"/>
      <c r="N9" s="39"/>
      <c r="O9" s="38"/>
      <c r="P9" s="39"/>
      <c r="Q9" s="38"/>
      <c r="R9" s="39"/>
      <c r="S9" s="38"/>
      <c r="T9" s="39"/>
      <c r="U9" s="38"/>
    </row>
    <row r="10" spans="1:21" s="9" customFormat="1" ht="47.25" x14ac:dyDescent="0.25">
      <c r="A10" s="403"/>
      <c r="B10" s="60" t="s">
        <v>495</v>
      </c>
      <c r="D10" s="10" t="s">
        <v>78</v>
      </c>
      <c r="F10" s="10" t="s">
        <v>214</v>
      </c>
      <c r="G10" s="40"/>
      <c r="H10" s="10" t="s">
        <v>214</v>
      </c>
      <c r="I10" s="40"/>
      <c r="J10" s="443"/>
      <c r="K10" s="40"/>
      <c r="L10" s="49"/>
      <c r="M10" s="40"/>
      <c r="N10" s="39"/>
      <c r="O10" s="40"/>
      <c r="P10" s="39"/>
      <c r="Q10" s="40"/>
      <c r="R10" s="39"/>
      <c r="S10" s="40"/>
      <c r="T10" s="39"/>
      <c r="U10" s="40"/>
    </row>
    <row r="11" spans="1:21" s="9" customFormat="1" ht="78.75" x14ac:dyDescent="0.25">
      <c r="A11" s="403"/>
      <c r="B11" s="60" t="s">
        <v>496</v>
      </c>
      <c r="D11" s="10" t="s">
        <v>122</v>
      </c>
      <c r="F11" s="10"/>
      <c r="G11" s="40"/>
      <c r="H11" s="10"/>
      <c r="I11" s="40"/>
      <c r="J11" s="443"/>
      <c r="K11" s="40"/>
      <c r="L11" s="49"/>
      <c r="M11" s="40"/>
      <c r="N11" s="39"/>
      <c r="O11" s="40"/>
      <c r="P11" s="39"/>
      <c r="Q11" s="40"/>
      <c r="R11" s="39"/>
      <c r="S11" s="40"/>
      <c r="T11" s="39"/>
      <c r="U11" s="40"/>
    </row>
    <row r="12" spans="1:21" s="9" customFormat="1" ht="47.25" x14ac:dyDescent="0.25">
      <c r="A12" s="403"/>
      <c r="B12" s="60" t="s">
        <v>497</v>
      </c>
      <c r="D12" s="10" t="s">
        <v>122</v>
      </c>
      <c r="F12" s="10"/>
      <c r="G12" s="40"/>
      <c r="H12" s="10"/>
      <c r="I12" s="40"/>
      <c r="J12" s="443"/>
      <c r="K12" s="40"/>
      <c r="L12" s="49"/>
      <c r="M12" s="40"/>
      <c r="N12" s="39"/>
      <c r="O12" s="40"/>
      <c r="P12" s="39"/>
      <c r="Q12" s="40"/>
      <c r="R12" s="39"/>
      <c r="S12" s="40"/>
      <c r="T12" s="39"/>
      <c r="U12" s="40"/>
    </row>
    <row r="13" spans="1:21" s="9" customFormat="1" ht="69" customHeight="1" x14ac:dyDescent="0.25">
      <c r="A13" s="403"/>
      <c r="B13" s="60" t="s">
        <v>498</v>
      </c>
      <c r="D13" s="10" t="s">
        <v>122</v>
      </c>
      <c r="F13" s="10"/>
      <c r="G13" s="40"/>
      <c r="H13" s="10"/>
      <c r="I13" s="40"/>
      <c r="J13" s="444"/>
      <c r="K13" s="40"/>
      <c r="L13" s="49"/>
      <c r="M13" s="40"/>
      <c r="N13" s="39"/>
      <c r="O13" s="40"/>
      <c r="P13" s="39"/>
      <c r="Q13" s="40"/>
      <c r="R13" s="39"/>
      <c r="S13" s="40"/>
      <c r="T13" s="39"/>
      <c r="U13" s="40"/>
    </row>
    <row r="14" spans="1:21" s="228" customFormat="1" x14ac:dyDescent="0.3">
      <c r="A14" s="231"/>
    </row>
    <row r="15" spans="1:21" s="9" customFormat="1" ht="47.25" x14ac:dyDescent="0.25">
      <c r="A15" s="396" t="s">
        <v>499</v>
      </c>
      <c r="B15" s="54" t="s">
        <v>494</v>
      </c>
      <c r="D15" s="10" t="s">
        <v>109</v>
      </c>
      <c r="F15" s="10" t="str">
        <f>IF(D15=[2]Lists!$K$4,"&lt; Input URL to data source &gt;",IF(D15=[2]Lists!$K$5,"&lt; Reference section in EITI Report or URL &gt;",IF(D15=[2]Lists!$K$6,"&lt; Reference evidence of non-applicability &gt;","")))</f>
        <v/>
      </c>
      <c r="G15" s="38"/>
      <c r="H15" s="10" t="str">
        <f>IF(F15=[2]Lists!$K$4,"&lt; Input URL to data source &gt;",IF(F15=[2]Lists!$K$5,"&lt; Reference section in EITI Report or URL &gt;",IF(F15=[2]Lists!$K$6,"&lt; Reference evidence of non-applicability &gt;","")))</f>
        <v/>
      </c>
      <c r="I15" s="38"/>
      <c r="J15" s="442"/>
      <c r="K15" s="38"/>
      <c r="L15" s="49"/>
      <c r="M15" s="38"/>
      <c r="N15" s="39"/>
      <c r="O15" s="38"/>
      <c r="P15" s="39"/>
      <c r="Q15" s="38"/>
      <c r="R15" s="39"/>
      <c r="S15" s="38"/>
      <c r="T15" s="39"/>
      <c r="U15" s="38"/>
    </row>
    <row r="16" spans="1:21" s="9" customFormat="1" ht="47.25" x14ac:dyDescent="0.25">
      <c r="A16" s="403"/>
      <c r="B16" s="60" t="s">
        <v>495</v>
      </c>
      <c r="D16" s="10" t="s">
        <v>78</v>
      </c>
      <c r="F16" s="10" t="s">
        <v>214</v>
      </c>
      <c r="G16" s="40"/>
      <c r="H16" s="10" t="s">
        <v>214</v>
      </c>
      <c r="I16" s="40"/>
      <c r="J16" s="443"/>
      <c r="K16" s="40"/>
      <c r="L16" s="49"/>
      <c r="M16" s="40"/>
      <c r="N16" s="39"/>
      <c r="O16" s="40"/>
      <c r="P16" s="39"/>
      <c r="Q16" s="40"/>
      <c r="R16" s="39"/>
      <c r="S16" s="40"/>
      <c r="T16" s="39"/>
      <c r="U16" s="40"/>
    </row>
    <row r="17" spans="1:21" s="9" customFormat="1" ht="78.75" x14ac:dyDescent="0.25">
      <c r="A17" s="403"/>
      <c r="B17" s="60" t="s">
        <v>496</v>
      </c>
      <c r="D17" s="10" t="s">
        <v>122</v>
      </c>
      <c r="F17" s="10"/>
      <c r="G17" s="40"/>
      <c r="H17" s="10"/>
      <c r="I17" s="40"/>
      <c r="J17" s="443"/>
      <c r="K17" s="40"/>
      <c r="L17" s="49"/>
      <c r="M17" s="40"/>
      <c r="N17" s="39"/>
      <c r="O17" s="40"/>
      <c r="P17" s="39"/>
      <c r="Q17" s="40"/>
      <c r="R17" s="39"/>
      <c r="S17" s="40"/>
      <c r="T17" s="39"/>
      <c r="U17" s="40"/>
    </row>
    <row r="18" spans="1:21" s="9" customFormat="1" ht="47.25" x14ac:dyDescent="0.25">
      <c r="A18" s="403"/>
      <c r="B18" s="60" t="s">
        <v>497</v>
      </c>
      <c r="D18" s="10" t="s">
        <v>122</v>
      </c>
      <c r="F18" s="10"/>
      <c r="G18" s="40"/>
      <c r="H18" s="10"/>
      <c r="I18" s="40"/>
      <c r="J18" s="443"/>
      <c r="K18" s="40"/>
      <c r="L18" s="49"/>
      <c r="M18" s="40"/>
      <c r="N18" s="39"/>
      <c r="O18" s="40"/>
      <c r="P18" s="39"/>
      <c r="Q18" s="40"/>
      <c r="R18" s="39"/>
      <c r="S18" s="40"/>
      <c r="T18" s="39"/>
      <c r="U18" s="40"/>
    </row>
    <row r="19" spans="1:21" s="11" customFormat="1" ht="69" customHeight="1" x14ac:dyDescent="0.25">
      <c r="A19" s="451"/>
      <c r="B19" s="61" t="s">
        <v>498</v>
      </c>
      <c r="D19" s="12" t="s">
        <v>122</v>
      </c>
      <c r="F19" s="12"/>
      <c r="G19" s="62"/>
      <c r="H19" s="12"/>
      <c r="I19" s="62"/>
      <c r="J19" s="444"/>
      <c r="K19" s="62"/>
      <c r="L19" s="49"/>
      <c r="M19" s="62"/>
      <c r="N19" s="41"/>
      <c r="O19" s="62"/>
      <c r="P19" s="41"/>
      <c r="Q19" s="62"/>
      <c r="R19" s="41"/>
      <c r="S19" s="62"/>
      <c r="T19" s="41"/>
      <c r="U19" s="62"/>
    </row>
  </sheetData>
  <mergeCells count="4">
    <mergeCell ref="A9:A13"/>
    <mergeCell ref="A15:A19"/>
    <mergeCell ref="J9:J13"/>
    <mergeCell ref="J15:J19"/>
  </mergeCell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U23"/>
  <sheetViews>
    <sheetView zoomScaleNormal="100" zoomScalePageLayoutView="125" workbookViewId="0">
      <selection activeCell="J11" sqref="J11"/>
    </sheetView>
  </sheetViews>
  <sheetFormatPr baseColWidth="10" defaultColWidth="10.5" defaultRowHeight="16.5" x14ac:dyDescent="0.3"/>
  <cols>
    <col min="1" max="1" width="22" style="230" customWidth="1"/>
    <col min="2" max="2" width="33.5" style="225" customWidth="1"/>
    <col min="3" max="3" width="3.375" style="225" customWidth="1"/>
    <col min="4" max="4" width="25" style="225" customWidth="1"/>
    <col min="5" max="5" width="3.375" style="225" customWidth="1"/>
    <col min="6" max="6" width="25" style="225" customWidth="1"/>
    <col min="7" max="7" width="3.375" style="225" customWidth="1"/>
    <col min="8" max="8" width="25" style="225" customWidth="1"/>
    <col min="9" max="9" width="3.375"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500</v>
      </c>
    </row>
    <row r="3" spans="1:21" s="40" customFormat="1" ht="141.75" x14ac:dyDescent="0.25">
      <c r="A3" s="259" t="s">
        <v>501</v>
      </c>
      <c r="B3" s="57" t="s">
        <v>502</v>
      </c>
      <c r="D3" s="10" t="s">
        <v>894</v>
      </c>
      <c r="F3" s="58"/>
      <c r="H3" s="58"/>
      <c r="J3" s="318" t="s">
        <v>854</v>
      </c>
      <c r="L3" s="318" t="s">
        <v>692</v>
      </c>
      <c r="N3" s="39"/>
      <c r="P3" s="39"/>
      <c r="R3" s="39"/>
      <c r="T3" s="39"/>
    </row>
    <row r="4" spans="1:21" s="38" customFormat="1" ht="19.5" x14ac:dyDescent="0.25">
      <c r="A4" s="68"/>
      <c r="B4" s="47"/>
      <c r="D4" s="47"/>
      <c r="F4" s="47"/>
      <c r="H4" s="47"/>
      <c r="J4" s="48"/>
      <c r="L4" s="40"/>
      <c r="N4" s="48"/>
      <c r="P4" s="48"/>
      <c r="R4" s="48"/>
      <c r="T4" s="48"/>
    </row>
    <row r="5" spans="1:21" s="53" customFormat="1" ht="97.5" x14ac:dyDescent="0.25">
      <c r="A5" s="67"/>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68"/>
      <c r="B6" s="47"/>
      <c r="D6" s="47"/>
      <c r="F6" s="47"/>
      <c r="H6" s="47"/>
      <c r="J6" s="48"/>
      <c r="N6" s="48"/>
      <c r="P6" s="48"/>
      <c r="R6" s="48"/>
      <c r="T6" s="48"/>
    </row>
    <row r="7" spans="1:21" s="9" customFormat="1" ht="94.5" x14ac:dyDescent="0.25">
      <c r="A7" s="69"/>
      <c r="B7" s="66" t="s">
        <v>503</v>
      </c>
      <c r="D7" s="10" t="s">
        <v>681</v>
      </c>
      <c r="F7" s="317" t="s">
        <v>557</v>
      </c>
      <c r="G7" s="38"/>
      <c r="H7" s="10" t="s">
        <v>856</v>
      </c>
      <c r="I7" s="38"/>
      <c r="J7" s="318" t="s">
        <v>774</v>
      </c>
      <c r="K7" s="38"/>
      <c r="L7" s="49"/>
      <c r="M7" s="38"/>
      <c r="N7" s="39"/>
      <c r="O7" s="38"/>
      <c r="P7" s="39"/>
      <c r="Q7" s="38"/>
      <c r="R7" s="39"/>
      <c r="S7" s="38"/>
      <c r="T7" s="39"/>
      <c r="U7" s="38"/>
    </row>
    <row r="8" spans="1:21" s="9" customFormat="1" ht="78.75" x14ac:dyDescent="0.25">
      <c r="A8" s="69"/>
      <c r="B8" s="54" t="s">
        <v>504</v>
      </c>
      <c r="D8" s="10">
        <v>3000000000</v>
      </c>
      <c r="F8" s="10" t="s">
        <v>541</v>
      </c>
      <c r="G8" s="40"/>
      <c r="H8" s="10" t="s">
        <v>857</v>
      </c>
      <c r="I8" s="40"/>
      <c r="J8" s="49"/>
      <c r="K8" s="40"/>
      <c r="L8" s="49"/>
      <c r="M8" s="40"/>
      <c r="N8" s="39"/>
      <c r="O8" s="40"/>
      <c r="P8" s="39"/>
      <c r="Q8" s="40"/>
      <c r="R8" s="39"/>
      <c r="S8" s="40"/>
      <c r="T8" s="39"/>
      <c r="U8" s="40"/>
    </row>
    <row r="9" spans="1:21" s="9" customFormat="1" ht="31.5" x14ac:dyDescent="0.25">
      <c r="A9" s="69"/>
      <c r="B9" s="23" t="s">
        <v>505</v>
      </c>
      <c r="D9" s="10" t="s">
        <v>544</v>
      </c>
      <c r="F9" s="10" t="s">
        <v>541</v>
      </c>
      <c r="G9" s="38"/>
      <c r="H9" s="10" t="s">
        <v>541</v>
      </c>
      <c r="I9" s="38"/>
      <c r="J9" s="49"/>
      <c r="K9" s="38"/>
      <c r="L9" s="49"/>
      <c r="M9" s="38"/>
      <c r="N9" s="39"/>
      <c r="O9" s="38"/>
      <c r="P9" s="39"/>
      <c r="Q9" s="38"/>
      <c r="R9" s="39"/>
      <c r="S9" s="38"/>
      <c r="T9" s="39"/>
      <c r="U9" s="38"/>
    </row>
    <row r="10" spans="1:21" s="9" customFormat="1" ht="78.75" x14ac:dyDescent="0.25">
      <c r="A10" s="69"/>
      <c r="B10" s="63" t="s">
        <v>506</v>
      </c>
      <c r="D10" s="350">
        <v>3088000000000</v>
      </c>
      <c r="F10" s="10" t="s">
        <v>541</v>
      </c>
      <c r="G10" s="40"/>
      <c r="H10" s="10" t="s">
        <v>857</v>
      </c>
      <c r="I10" s="40"/>
      <c r="J10" s="49"/>
      <c r="K10" s="40"/>
      <c r="L10" s="49"/>
      <c r="M10" s="40"/>
      <c r="N10" s="39"/>
      <c r="O10" s="40"/>
      <c r="P10" s="39"/>
      <c r="Q10" s="40"/>
      <c r="R10" s="39"/>
      <c r="S10" s="40"/>
      <c r="T10" s="39"/>
      <c r="U10" s="40"/>
    </row>
    <row r="11" spans="1:21" s="9" customFormat="1" ht="78.75" x14ac:dyDescent="0.25">
      <c r="A11" s="69"/>
      <c r="B11" s="63" t="s">
        <v>507</v>
      </c>
      <c r="D11" s="10">
        <v>258000000</v>
      </c>
      <c r="F11" s="10" t="s">
        <v>541</v>
      </c>
      <c r="G11" s="38"/>
      <c r="H11" s="10" t="s">
        <v>857</v>
      </c>
      <c r="I11" s="38"/>
      <c r="J11" s="49"/>
      <c r="K11" s="38"/>
      <c r="L11" s="49"/>
      <c r="M11" s="38"/>
      <c r="N11" s="39"/>
      <c r="O11" s="38"/>
      <c r="P11" s="39"/>
      <c r="Q11" s="38"/>
      <c r="R11" s="39"/>
      <c r="S11" s="38"/>
      <c r="T11" s="39"/>
      <c r="U11" s="38"/>
    </row>
    <row r="12" spans="1:21" s="9" customFormat="1" ht="63.75" customHeight="1" x14ac:dyDescent="0.3">
      <c r="A12" s="69"/>
      <c r="B12" s="63" t="s">
        <v>508</v>
      </c>
      <c r="D12" s="350">
        <v>1569060000000</v>
      </c>
      <c r="F12" s="10" t="s">
        <v>541</v>
      </c>
      <c r="G12" s="228"/>
      <c r="H12" s="10" t="s">
        <v>857</v>
      </c>
      <c r="I12" s="228"/>
      <c r="J12" s="318" t="s">
        <v>924</v>
      </c>
      <c r="K12" s="228"/>
      <c r="L12" s="49"/>
      <c r="M12" s="228"/>
      <c r="N12" s="39"/>
      <c r="O12" s="228"/>
      <c r="P12" s="39"/>
      <c r="Q12" s="228"/>
      <c r="R12" s="39"/>
      <c r="S12" s="228"/>
      <c r="T12" s="39"/>
      <c r="U12" s="228"/>
    </row>
    <row r="13" spans="1:21" s="9" customFormat="1" ht="78.75" x14ac:dyDescent="0.3">
      <c r="A13" s="69"/>
      <c r="B13" s="63" t="s">
        <v>509</v>
      </c>
      <c r="D13" s="10">
        <v>9900000000</v>
      </c>
      <c r="F13" s="10" t="s">
        <v>541</v>
      </c>
      <c r="G13" s="228"/>
      <c r="H13" s="10" t="s">
        <v>860</v>
      </c>
      <c r="I13" s="228"/>
      <c r="J13" s="49"/>
      <c r="K13" s="228"/>
      <c r="L13" s="49"/>
      <c r="M13" s="228"/>
      <c r="N13" s="39"/>
      <c r="O13" s="228"/>
      <c r="P13" s="39"/>
      <c r="Q13" s="228"/>
      <c r="R13" s="39"/>
      <c r="S13" s="228"/>
      <c r="T13" s="39"/>
      <c r="U13" s="228"/>
    </row>
    <row r="14" spans="1:21" s="9" customFormat="1" ht="78.75" x14ac:dyDescent="0.3">
      <c r="A14" s="69"/>
      <c r="B14" s="63" t="s">
        <v>510</v>
      </c>
      <c r="D14" s="350">
        <v>1206930000000</v>
      </c>
      <c r="F14" s="10" t="s">
        <v>541</v>
      </c>
      <c r="G14" s="228"/>
      <c r="H14" s="10" t="s">
        <v>860</v>
      </c>
      <c r="I14" s="228"/>
      <c r="J14" s="318" t="s">
        <v>677</v>
      </c>
      <c r="K14" s="228"/>
      <c r="L14" s="49"/>
      <c r="M14" s="228"/>
      <c r="N14" s="39"/>
      <c r="O14" s="228"/>
      <c r="P14" s="39"/>
      <c r="Q14" s="228"/>
      <c r="R14" s="39"/>
      <c r="S14" s="228"/>
      <c r="T14" s="39"/>
      <c r="U14" s="228"/>
    </row>
    <row r="15" spans="1:21" s="9" customFormat="1" ht="47.25" x14ac:dyDescent="0.3">
      <c r="A15" s="69"/>
      <c r="B15" s="63" t="s">
        <v>511</v>
      </c>
      <c r="D15" s="10">
        <v>54117</v>
      </c>
      <c r="F15" s="10" t="s">
        <v>512</v>
      </c>
      <c r="G15" s="228"/>
      <c r="H15" s="10" t="s">
        <v>858</v>
      </c>
      <c r="I15" s="228"/>
      <c r="J15" s="49"/>
      <c r="K15" s="228"/>
      <c r="L15" s="49"/>
      <c r="M15" s="228"/>
      <c r="N15" s="39"/>
      <c r="O15" s="228"/>
      <c r="P15" s="39"/>
      <c r="Q15" s="228"/>
      <c r="R15" s="39"/>
      <c r="S15" s="228"/>
      <c r="T15" s="39"/>
      <c r="U15" s="228"/>
    </row>
    <row r="16" spans="1:21" s="9" customFormat="1" ht="47.25" x14ac:dyDescent="0.3">
      <c r="A16" s="69"/>
      <c r="B16" s="63" t="s">
        <v>513</v>
      </c>
      <c r="D16" s="10">
        <v>8570</v>
      </c>
      <c r="F16" s="10" t="s">
        <v>512</v>
      </c>
      <c r="G16" s="228"/>
      <c r="H16" s="10" t="s">
        <v>858</v>
      </c>
      <c r="I16" s="228"/>
      <c r="J16" s="49"/>
      <c r="K16" s="228"/>
      <c r="L16" s="49"/>
      <c r="M16" s="228"/>
      <c r="N16" s="39"/>
      <c r="O16" s="228"/>
      <c r="P16" s="39"/>
      <c r="Q16" s="228"/>
      <c r="R16" s="39"/>
      <c r="S16" s="228"/>
      <c r="T16" s="39"/>
      <c r="U16" s="228"/>
    </row>
    <row r="17" spans="1:21" s="9" customFormat="1" ht="47.25" x14ac:dyDescent="0.3">
      <c r="A17" s="69"/>
      <c r="B17" s="63" t="s">
        <v>514</v>
      </c>
      <c r="D17" s="351">
        <v>62687</v>
      </c>
      <c r="F17" s="10" t="s">
        <v>512</v>
      </c>
      <c r="G17" s="228"/>
      <c r="H17" s="10" t="s">
        <v>858</v>
      </c>
      <c r="I17" s="228"/>
      <c r="J17" s="49"/>
      <c r="K17" s="228"/>
      <c r="L17" s="49"/>
      <c r="M17" s="228"/>
      <c r="N17" s="39"/>
      <c r="O17" s="228"/>
      <c r="P17" s="39"/>
      <c r="Q17" s="228"/>
      <c r="R17" s="39"/>
      <c r="S17" s="228"/>
      <c r="T17" s="39"/>
      <c r="U17" s="228"/>
    </row>
    <row r="18" spans="1:21" s="9" customFormat="1" ht="63" x14ac:dyDescent="0.3">
      <c r="A18" s="69"/>
      <c r="B18" s="63" t="s">
        <v>515</v>
      </c>
      <c r="D18" s="351">
        <v>33322952</v>
      </c>
      <c r="F18" s="10" t="s">
        <v>512</v>
      </c>
      <c r="G18" s="228"/>
      <c r="H18" s="10"/>
      <c r="I18" s="228"/>
      <c r="J18" s="318" t="s">
        <v>923</v>
      </c>
      <c r="K18" s="228"/>
      <c r="L18" s="49"/>
      <c r="M18" s="228"/>
      <c r="N18" s="39"/>
      <c r="O18" s="228"/>
      <c r="P18" s="39"/>
      <c r="Q18" s="228"/>
      <c r="R18" s="39"/>
      <c r="S18" s="228"/>
      <c r="T18" s="39"/>
      <c r="U18" s="228"/>
    </row>
    <row r="19" spans="1:21" s="9" customFormat="1" ht="47.25" x14ac:dyDescent="0.3">
      <c r="A19" s="69"/>
      <c r="B19" s="63" t="s">
        <v>516</v>
      </c>
      <c r="D19" s="10" t="s">
        <v>78</v>
      </c>
      <c r="F19" s="10" t="s">
        <v>214</v>
      </c>
      <c r="G19" s="228"/>
      <c r="H19" s="10" t="s">
        <v>214</v>
      </c>
      <c r="I19" s="228"/>
      <c r="J19" s="318" t="s">
        <v>855</v>
      </c>
      <c r="K19" s="228"/>
      <c r="L19" s="49"/>
      <c r="M19" s="228"/>
      <c r="N19" s="39"/>
      <c r="O19" s="228"/>
      <c r="P19" s="39"/>
      <c r="Q19" s="228"/>
      <c r="R19" s="39"/>
      <c r="S19" s="228"/>
      <c r="T19" s="39"/>
      <c r="U19" s="228"/>
    </row>
    <row r="20" spans="1:21" s="9" customFormat="1" ht="47.25" x14ac:dyDescent="0.3">
      <c r="A20" s="69"/>
      <c r="B20" s="63" t="s">
        <v>517</v>
      </c>
      <c r="D20" s="10" t="s">
        <v>78</v>
      </c>
      <c r="F20" s="10" t="s">
        <v>214</v>
      </c>
      <c r="G20" s="228"/>
      <c r="H20" s="10" t="s">
        <v>214</v>
      </c>
      <c r="I20" s="228"/>
      <c r="J20" s="318" t="s">
        <v>855</v>
      </c>
      <c r="K20" s="228"/>
      <c r="L20" s="49"/>
      <c r="M20" s="228"/>
      <c r="N20" s="39"/>
      <c r="O20" s="228"/>
      <c r="P20" s="39"/>
      <c r="Q20" s="228"/>
      <c r="R20" s="39"/>
      <c r="S20" s="228"/>
      <c r="T20" s="39"/>
      <c r="U20" s="228"/>
    </row>
    <row r="21" spans="1:21" s="9" customFormat="1" ht="63" x14ac:dyDescent="0.25">
      <c r="A21" s="69"/>
      <c r="B21" s="66" t="s">
        <v>518</v>
      </c>
      <c r="D21" s="10" t="s">
        <v>676</v>
      </c>
      <c r="F21" s="10" t="str">
        <f>IF(D21=[2]Lists!$K$4,"&lt; Input URL to data source &gt;",IF(D21=[2]Lists!$K$5,"&lt; Reference section in EITI Report or URL &gt;",IF(D21=[2]Lists!$K$6,"&lt; Reference evidence of non-applicability &gt;","")))</f>
        <v/>
      </c>
      <c r="G21" s="38"/>
      <c r="H21" s="10" t="s">
        <v>859</v>
      </c>
      <c r="I21" s="38"/>
      <c r="J21" s="49"/>
      <c r="K21" s="38"/>
      <c r="L21" s="49"/>
      <c r="M21" s="38"/>
      <c r="N21" s="39"/>
      <c r="O21" s="38"/>
      <c r="P21" s="39"/>
      <c r="Q21" s="38"/>
      <c r="R21" s="39"/>
      <c r="S21" s="38"/>
      <c r="T21" s="39"/>
      <c r="U21" s="38"/>
    </row>
    <row r="22" spans="1:21" s="227" customFormat="1" x14ac:dyDescent="0.3">
      <c r="A22" s="229"/>
      <c r="L22" s="228"/>
    </row>
    <row r="23" spans="1:21" x14ac:dyDescent="0.3">
      <c r="L23" s="227"/>
    </row>
  </sheetData>
  <dataValidations count="3">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 xr:uid="{00000000-0002-0000-1C00-000000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7" xr:uid="{00000000-0002-0000-1C00-000001000000}">
      <formula1>2</formula1>
    </dataValidation>
    <dataValidation type="textLength" allowBlank="1" showInputMessage="1" showErrorMessage="1" sqref="H8 J14 H10:H12 J18 H15:H18" xr:uid="{00000000-0002-0000-1C00-000002000000}">
      <formula1>0</formula1>
      <formula2>350</formula2>
    </dataValidation>
  </dataValidations>
  <hyperlinks>
    <hyperlink ref="B8" r:id="rId1" xr:uid="{00000000-0004-0000-1C00-000000000000}"/>
    <hyperlink ref="J14" r:id="rId2" xr:uid="{00000000-0004-0000-1C00-000001000000}"/>
    <hyperlink ref="F7" r:id="rId3" xr:uid="{00000000-0004-0000-1C00-000002000000}"/>
  </hyperlink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23"/>
  <sheetViews>
    <sheetView zoomScale="85" zoomScaleNormal="85" zoomScalePageLayoutView="125" workbookViewId="0">
      <selection activeCell="D3" sqref="D3"/>
    </sheetView>
  </sheetViews>
  <sheetFormatPr baseColWidth="10" defaultColWidth="10.5" defaultRowHeight="16.5" x14ac:dyDescent="0.3"/>
  <cols>
    <col min="1" max="1" width="14" style="230" customWidth="1"/>
    <col min="2" max="2" width="48" style="225" customWidth="1"/>
    <col min="3" max="3" width="3" style="225" customWidth="1"/>
    <col min="4" max="4" width="28.375" style="225" customWidth="1"/>
    <col min="5" max="5" width="3" style="225" customWidth="1"/>
    <col min="6" max="6" width="35.875" style="225" customWidth="1"/>
    <col min="7" max="7" width="3" style="225" customWidth="1"/>
    <col min="8" max="8" width="35.875" style="225" customWidth="1"/>
    <col min="9" max="9" width="3" style="225" customWidth="1"/>
    <col min="10" max="10" width="47.12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37" t="s">
        <v>93</v>
      </c>
    </row>
    <row r="3" spans="1:21" s="40" customFormat="1" ht="339" customHeight="1" x14ac:dyDescent="0.25">
      <c r="A3" s="259" t="s">
        <v>94</v>
      </c>
      <c r="B3" s="57" t="s">
        <v>95</v>
      </c>
      <c r="D3" s="368" t="s">
        <v>891</v>
      </c>
      <c r="F3" s="58"/>
      <c r="H3" s="58"/>
      <c r="J3" s="318" t="s">
        <v>878</v>
      </c>
      <c r="L3" s="318" t="s">
        <v>692</v>
      </c>
      <c r="N3" s="39"/>
      <c r="P3" s="39"/>
      <c r="R3" s="39"/>
      <c r="T3" s="39"/>
    </row>
    <row r="4" spans="1:21" s="40" customFormat="1" ht="15.75" x14ac:dyDescent="0.25">
      <c r="A4" s="259"/>
      <c r="B4" s="57"/>
      <c r="D4" s="81"/>
      <c r="F4" s="81"/>
      <c r="H4" s="81"/>
      <c r="J4" s="9"/>
      <c r="N4" s="9"/>
      <c r="P4" s="9"/>
      <c r="R4" s="9"/>
      <c r="T4" s="9"/>
    </row>
    <row r="5" spans="1:21" s="53" customFormat="1" ht="78" x14ac:dyDescent="0.25">
      <c r="A5" s="67"/>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68"/>
      <c r="B6" s="47"/>
      <c r="D6" s="47"/>
      <c r="F6" s="47"/>
      <c r="H6" s="47"/>
      <c r="J6" s="48"/>
      <c r="N6" s="48"/>
      <c r="P6" s="48"/>
      <c r="R6" s="48"/>
      <c r="T6" s="48"/>
    </row>
    <row r="7" spans="1:21" s="9" customFormat="1" ht="15.75" x14ac:dyDescent="0.25">
      <c r="A7" s="396" t="s">
        <v>106</v>
      </c>
      <c r="B7" s="63" t="s">
        <v>107</v>
      </c>
      <c r="D7" s="27"/>
      <c r="F7" s="27"/>
      <c r="H7" s="27"/>
      <c r="K7" s="18"/>
      <c r="L7" s="18"/>
      <c r="M7" s="18"/>
      <c r="N7" s="18"/>
      <c r="O7" s="18"/>
      <c r="P7" s="18"/>
      <c r="Q7" s="18"/>
      <c r="R7" s="18"/>
      <c r="S7" s="18"/>
      <c r="T7" s="18"/>
      <c r="U7" s="18"/>
    </row>
    <row r="8" spans="1:21" s="9" customFormat="1" ht="409.5" x14ac:dyDescent="0.25">
      <c r="A8" s="397"/>
      <c r="B8" s="64" t="s">
        <v>108</v>
      </c>
      <c r="D8" s="10" t="s">
        <v>546</v>
      </c>
      <c r="F8" s="87" t="s">
        <v>64</v>
      </c>
      <c r="G8" s="88"/>
      <c r="H8" s="312" t="s">
        <v>781</v>
      </c>
      <c r="J8" s="318" t="s">
        <v>763</v>
      </c>
      <c r="K8" s="38"/>
      <c r="L8" s="318" t="s">
        <v>702</v>
      </c>
      <c r="M8" s="38"/>
      <c r="N8" s="39"/>
      <c r="O8" s="38"/>
      <c r="P8" s="39"/>
      <c r="Q8" s="38"/>
      <c r="R8" s="39"/>
      <c r="S8" s="38"/>
      <c r="T8" s="39"/>
      <c r="U8" s="38"/>
    </row>
    <row r="9" spans="1:21" s="9" customFormat="1" ht="78.75" x14ac:dyDescent="0.25">
      <c r="A9" s="397"/>
      <c r="B9" s="64" t="s">
        <v>111</v>
      </c>
      <c r="D9" s="10" t="s">
        <v>546</v>
      </c>
      <c r="F9" s="87" t="s">
        <v>64</v>
      </c>
      <c r="H9" s="312" t="s">
        <v>780</v>
      </c>
      <c r="J9" s="318" t="s">
        <v>732</v>
      </c>
      <c r="K9" s="40"/>
      <c r="L9" s="318" t="s">
        <v>703</v>
      </c>
      <c r="M9" s="40"/>
      <c r="N9" s="39"/>
      <c r="O9" s="40"/>
      <c r="P9" s="39"/>
      <c r="Q9" s="40"/>
      <c r="R9" s="39"/>
      <c r="S9" s="40"/>
      <c r="T9" s="39"/>
      <c r="U9" s="40"/>
    </row>
    <row r="10" spans="1:21" s="9" customFormat="1" ht="43.5" customHeight="1" x14ac:dyDescent="0.25">
      <c r="A10" s="397"/>
      <c r="B10" s="64" t="s">
        <v>112</v>
      </c>
      <c r="D10" s="10" t="s">
        <v>546</v>
      </c>
      <c r="F10" s="87" t="s">
        <v>64</v>
      </c>
      <c r="H10" s="312" t="s">
        <v>782</v>
      </c>
      <c r="J10" s="49"/>
      <c r="K10" s="38"/>
      <c r="L10" s="49"/>
      <c r="M10" s="38"/>
      <c r="N10" s="39"/>
      <c r="O10" s="38"/>
      <c r="P10" s="39"/>
      <c r="Q10" s="38"/>
      <c r="R10" s="39"/>
      <c r="S10" s="38"/>
      <c r="T10" s="39"/>
      <c r="U10" s="38"/>
    </row>
    <row r="11" spans="1:21" s="9" customFormat="1" ht="47.25" x14ac:dyDescent="0.25">
      <c r="A11" s="397"/>
      <c r="B11" s="64" t="s">
        <v>113</v>
      </c>
      <c r="D11" s="10" t="s">
        <v>546</v>
      </c>
      <c r="F11" s="87" t="s">
        <v>64</v>
      </c>
      <c r="H11" s="312" t="s">
        <v>783</v>
      </c>
      <c r="J11" s="49"/>
      <c r="K11" s="18"/>
      <c r="L11" s="49"/>
      <c r="M11" s="18"/>
      <c r="N11" s="39"/>
      <c r="O11" s="18"/>
      <c r="P11" s="39"/>
      <c r="Q11" s="18"/>
      <c r="R11" s="39"/>
      <c r="S11" s="18"/>
      <c r="T11" s="39"/>
      <c r="U11" s="18"/>
    </row>
    <row r="12" spans="1:21" s="228" customFormat="1" ht="59.25" customHeight="1" x14ac:dyDescent="0.3">
      <c r="A12" s="397"/>
      <c r="B12" s="64" t="s">
        <v>114</v>
      </c>
      <c r="D12" s="10" t="s">
        <v>546</v>
      </c>
      <c r="E12" s="9"/>
      <c r="F12" s="87" t="s">
        <v>64</v>
      </c>
      <c r="H12" s="312" t="s">
        <v>784</v>
      </c>
      <c r="I12" s="9"/>
      <c r="J12" s="49"/>
      <c r="K12" s="18"/>
      <c r="L12" s="49"/>
      <c r="M12" s="18"/>
      <c r="N12" s="39"/>
      <c r="O12" s="18"/>
      <c r="P12" s="39"/>
      <c r="Q12" s="18"/>
      <c r="R12" s="39"/>
      <c r="S12" s="18"/>
      <c r="T12" s="39"/>
      <c r="U12" s="18"/>
    </row>
    <row r="13" spans="1:21" s="228" customFormat="1" ht="94.5" x14ac:dyDescent="0.3">
      <c r="A13" s="397"/>
      <c r="B13" s="64" t="s">
        <v>115</v>
      </c>
      <c r="D13" s="10" t="s">
        <v>683</v>
      </c>
      <c r="E13" s="9"/>
      <c r="F13" s="316" t="s">
        <v>682</v>
      </c>
      <c r="H13" s="353"/>
      <c r="I13" s="9"/>
      <c r="J13" s="318" t="s">
        <v>733</v>
      </c>
      <c r="K13" s="18"/>
      <c r="L13" s="49"/>
      <c r="M13" s="18"/>
      <c r="N13" s="39"/>
      <c r="O13" s="18"/>
      <c r="P13" s="39"/>
      <c r="Q13" s="18"/>
      <c r="R13" s="39"/>
      <c r="S13" s="18"/>
      <c r="T13" s="39"/>
      <c r="U13" s="18"/>
    </row>
    <row r="14" spans="1:21" s="228" customFormat="1" ht="15.95" customHeight="1" x14ac:dyDescent="0.3">
      <c r="A14" s="233"/>
      <c r="B14" s="64"/>
      <c r="N14" s="9"/>
      <c r="P14" s="9"/>
      <c r="R14" s="9"/>
      <c r="T14" s="9"/>
    </row>
    <row r="15" spans="1:21" s="228" customFormat="1" x14ac:dyDescent="0.3">
      <c r="A15" s="396" t="s">
        <v>116</v>
      </c>
      <c r="B15" s="63" t="s">
        <v>107</v>
      </c>
      <c r="C15" s="9"/>
      <c r="D15" s="27"/>
      <c r="E15" s="9"/>
      <c r="F15" s="27"/>
      <c r="G15" s="9"/>
      <c r="H15" s="27"/>
      <c r="I15" s="9"/>
      <c r="J15" s="9"/>
      <c r="N15" s="9"/>
      <c r="P15" s="9"/>
      <c r="R15" s="9"/>
      <c r="T15" s="9"/>
    </row>
    <row r="16" spans="1:21" s="228" customFormat="1" ht="409.5" x14ac:dyDescent="0.3">
      <c r="A16" s="397"/>
      <c r="B16" s="64" t="s">
        <v>108</v>
      </c>
      <c r="C16" s="9"/>
      <c r="D16" s="10" t="s">
        <v>546</v>
      </c>
      <c r="E16" s="9"/>
      <c r="F16" s="87" t="s">
        <v>64</v>
      </c>
      <c r="G16" s="9"/>
      <c r="H16" s="312" t="s">
        <v>781</v>
      </c>
      <c r="I16" s="9"/>
      <c r="J16" s="318" t="s">
        <v>763</v>
      </c>
      <c r="L16" s="49"/>
      <c r="N16" s="39"/>
      <c r="P16" s="39"/>
      <c r="R16" s="39"/>
      <c r="T16" s="39"/>
    </row>
    <row r="17" spans="1:20" s="228" customFormat="1" ht="78.75" x14ac:dyDescent="0.3">
      <c r="A17" s="397"/>
      <c r="B17" s="64" t="s">
        <v>111</v>
      </c>
      <c r="C17" s="9"/>
      <c r="D17" s="10" t="s">
        <v>546</v>
      </c>
      <c r="E17" s="9"/>
      <c r="F17" s="87" t="s">
        <v>64</v>
      </c>
      <c r="G17" s="9"/>
      <c r="H17" s="312" t="s">
        <v>780</v>
      </c>
      <c r="I17" s="9"/>
      <c r="J17" s="318" t="s">
        <v>732</v>
      </c>
      <c r="L17" s="49"/>
      <c r="N17" s="39"/>
      <c r="P17" s="39"/>
      <c r="R17" s="39"/>
      <c r="T17" s="39"/>
    </row>
    <row r="18" spans="1:20" s="228" customFormat="1" ht="47.25" x14ac:dyDescent="0.3">
      <c r="A18" s="397"/>
      <c r="B18" s="64" t="s">
        <v>112</v>
      </c>
      <c r="C18" s="9"/>
      <c r="D18" s="10" t="s">
        <v>546</v>
      </c>
      <c r="E18" s="9"/>
      <c r="F18" s="87" t="s">
        <v>64</v>
      </c>
      <c r="G18" s="9"/>
      <c r="H18" s="312" t="s">
        <v>782</v>
      </c>
      <c r="I18" s="9"/>
      <c r="J18" s="49"/>
      <c r="L18" s="49"/>
      <c r="N18" s="39"/>
      <c r="P18" s="39"/>
      <c r="R18" s="39"/>
      <c r="T18" s="39"/>
    </row>
    <row r="19" spans="1:20" s="228" customFormat="1" ht="47.25" x14ac:dyDescent="0.3">
      <c r="A19" s="397"/>
      <c r="B19" s="64" t="s">
        <v>113</v>
      </c>
      <c r="C19" s="9"/>
      <c r="D19" s="10" t="s">
        <v>546</v>
      </c>
      <c r="E19" s="9"/>
      <c r="F19" s="87" t="s">
        <v>64</v>
      </c>
      <c r="G19" s="9"/>
      <c r="H19" s="312" t="s">
        <v>783</v>
      </c>
      <c r="I19" s="9"/>
      <c r="J19" s="49"/>
      <c r="L19" s="49"/>
      <c r="N19" s="39"/>
      <c r="P19" s="39"/>
      <c r="R19" s="39"/>
      <c r="T19" s="39"/>
    </row>
    <row r="20" spans="1:20" s="228" customFormat="1" ht="47.25" x14ac:dyDescent="0.3">
      <c r="A20" s="397"/>
      <c r="B20" s="64" t="s">
        <v>114</v>
      </c>
      <c r="D20" s="10" t="s">
        <v>546</v>
      </c>
      <c r="E20" s="9"/>
      <c r="F20" s="87" t="s">
        <v>64</v>
      </c>
      <c r="H20" s="312" t="s">
        <v>784</v>
      </c>
      <c r="I20" s="9"/>
      <c r="J20" s="49"/>
      <c r="L20" s="49"/>
      <c r="N20" s="39"/>
      <c r="P20" s="39"/>
      <c r="R20" s="39"/>
      <c r="T20" s="39"/>
    </row>
    <row r="21" spans="1:20" s="228" customFormat="1" ht="110.25" x14ac:dyDescent="0.3">
      <c r="A21" s="397"/>
      <c r="B21" s="64" t="s">
        <v>115</v>
      </c>
      <c r="D21" s="10" t="s">
        <v>683</v>
      </c>
      <c r="E21" s="9"/>
      <c r="F21" s="316" t="s">
        <v>682</v>
      </c>
      <c r="H21" s="353"/>
      <c r="I21" s="9"/>
      <c r="J21" s="318" t="s">
        <v>779</v>
      </c>
      <c r="L21" s="49"/>
      <c r="N21" s="39"/>
      <c r="P21" s="39"/>
      <c r="R21" s="39"/>
      <c r="T21" s="39"/>
    </row>
    <row r="22" spans="1:20" s="228" customFormat="1" x14ac:dyDescent="0.3">
      <c r="A22" s="233"/>
    </row>
    <row r="23" spans="1:20" s="227" customFormat="1" ht="214.5" x14ac:dyDescent="0.3">
      <c r="A23" s="229"/>
      <c r="L23" s="356" t="s">
        <v>704</v>
      </c>
    </row>
  </sheetData>
  <mergeCells count="2">
    <mergeCell ref="A7:A13"/>
    <mergeCell ref="A15:A21"/>
  </mergeCells>
  <hyperlinks>
    <hyperlink ref="F13" r:id="rId1" xr:uid="{00000000-0004-0000-0200-000000000000}"/>
    <hyperlink ref="F21" r:id="rId2" xr:uid="{00000000-0004-0000-0200-000001000000}"/>
  </hyperlinks>
  <pageMargins left="0.70866141732283505" right="0.70866141732283505" top="0.74803149606299202" bottom="0.74803149606299202" header="0.31496062992126" footer="0.31496062992126"/>
  <pageSetup paperSize="8" scale="41" orientation="landscape" horizontalDpi="1200" verticalDpi="120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U13"/>
  <sheetViews>
    <sheetView zoomScale="85" zoomScaleNormal="85" zoomScalePageLayoutView="125" workbookViewId="0">
      <selection activeCell="F3" sqref="F3"/>
    </sheetView>
  </sheetViews>
  <sheetFormatPr baseColWidth="10" defaultColWidth="10.5" defaultRowHeight="16.5" x14ac:dyDescent="0.3"/>
  <cols>
    <col min="1" max="1" width="14.375" style="225" customWidth="1"/>
    <col min="2" max="2" width="42.375" style="225" customWidth="1"/>
    <col min="3" max="3" width="3" style="225" customWidth="1"/>
    <col min="4" max="4" width="24" style="225" customWidth="1"/>
    <col min="5" max="5" width="3" style="225" customWidth="1"/>
    <col min="6" max="6" width="22.375" style="225" customWidth="1"/>
    <col min="7" max="7" width="3" style="225" customWidth="1"/>
    <col min="8" max="8" width="22.375" style="225" customWidth="1"/>
    <col min="9" max="9" width="3"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519</v>
      </c>
    </row>
    <row r="3" spans="1:21" s="40" customFormat="1" ht="288" customHeight="1" x14ac:dyDescent="0.25">
      <c r="A3" s="259" t="s">
        <v>520</v>
      </c>
      <c r="B3" s="57" t="s">
        <v>521</v>
      </c>
      <c r="D3" s="368" t="s">
        <v>892</v>
      </c>
      <c r="F3" s="58"/>
      <c r="H3" s="58"/>
      <c r="J3" s="318" t="s">
        <v>886</v>
      </c>
      <c r="L3" s="318" t="s">
        <v>692</v>
      </c>
      <c r="N3" s="39"/>
      <c r="P3" s="39"/>
      <c r="R3" s="39"/>
      <c r="T3" s="39"/>
    </row>
    <row r="4" spans="1:21" s="38" customFormat="1" ht="19.5" x14ac:dyDescent="0.25">
      <c r="A4" s="56"/>
      <c r="B4" s="47"/>
      <c r="D4" s="47"/>
      <c r="F4" s="47"/>
      <c r="H4" s="47"/>
      <c r="J4" s="48"/>
      <c r="L4" s="40"/>
      <c r="N4" s="48"/>
    </row>
    <row r="5" spans="1:21" s="53" customFormat="1" ht="97.5"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40" customFormat="1" ht="141.75" x14ac:dyDescent="0.25">
      <c r="A7" s="259" t="s">
        <v>120</v>
      </c>
      <c r="B7" s="57" t="s">
        <v>522</v>
      </c>
      <c r="D7" s="10" t="s">
        <v>62</v>
      </c>
      <c r="F7" s="58"/>
      <c r="H7" s="58"/>
      <c r="J7" s="318" t="s">
        <v>766</v>
      </c>
      <c r="L7" s="318" t="s">
        <v>731</v>
      </c>
      <c r="N7" s="39"/>
      <c r="O7" s="38"/>
      <c r="P7" s="39"/>
      <c r="Q7" s="38"/>
      <c r="R7" s="39"/>
      <c r="S7" s="38"/>
      <c r="T7" s="39"/>
    </row>
    <row r="8" spans="1:21" s="38" customFormat="1" ht="19.5" x14ac:dyDescent="0.25">
      <c r="A8" s="56"/>
      <c r="B8" s="47"/>
      <c r="D8" s="47"/>
      <c r="F8" s="47"/>
      <c r="H8" s="47"/>
      <c r="J8" s="48"/>
      <c r="N8" s="48"/>
      <c r="P8" s="48"/>
      <c r="R8" s="48"/>
      <c r="T8" s="48"/>
    </row>
    <row r="9" spans="1:21" s="9" customFormat="1" ht="19.5" x14ac:dyDescent="0.25">
      <c r="A9" s="14"/>
      <c r="B9" s="63" t="s">
        <v>107</v>
      </c>
      <c r="D9" s="27"/>
      <c r="F9" s="27"/>
      <c r="G9" s="38"/>
      <c r="H9" s="27"/>
      <c r="I9" s="38"/>
      <c r="K9" s="38"/>
      <c r="L9" s="40"/>
      <c r="M9" s="38"/>
      <c r="O9" s="38"/>
      <c r="Q9" s="38"/>
      <c r="S9" s="38"/>
      <c r="U9" s="38"/>
    </row>
    <row r="10" spans="1:21" s="9" customFormat="1" ht="267.75" x14ac:dyDescent="0.25">
      <c r="A10" s="14"/>
      <c r="B10" s="25" t="s">
        <v>523</v>
      </c>
      <c r="D10" s="10" t="s">
        <v>678</v>
      </c>
      <c r="F10" s="10" t="str">
        <f>IF(D10=[2]Lists!$K$4,"&lt; Input URL to data source &gt;",IF(D10=[2]Lists!$K$5,"&lt; Reference section in EITI Report or URL &gt;",IF(D10=[2]Lists!$K$6,"&lt; Reference evidence of non-applicability &gt;","")))</f>
        <v/>
      </c>
      <c r="G10" s="40"/>
      <c r="H10" s="349" t="s">
        <v>864</v>
      </c>
      <c r="I10" s="40"/>
      <c r="J10" s="49"/>
      <c r="K10" s="40"/>
      <c r="L10" s="49"/>
      <c r="M10" s="40"/>
      <c r="N10" s="39"/>
      <c r="O10" s="40"/>
      <c r="P10" s="39"/>
      <c r="Q10" s="40"/>
      <c r="R10" s="39"/>
      <c r="S10" s="40"/>
      <c r="T10" s="39"/>
      <c r="U10" s="40"/>
    </row>
    <row r="11" spans="1:21" s="9" customFormat="1" ht="267.75" x14ac:dyDescent="0.25">
      <c r="A11" s="14"/>
      <c r="B11" s="25" t="s">
        <v>524</v>
      </c>
      <c r="D11" s="10" t="s">
        <v>765</v>
      </c>
      <c r="F11" s="317" t="s">
        <v>863</v>
      </c>
      <c r="G11" s="38"/>
      <c r="H11" s="349" t="s">
        <v>864</v>
      </c>
      <c r="I11" s="38"/>
      <c r="J11" s="318" t="s">
        <v>890</v>
      </c>
      <c r="K11" s="38"/>
      <c r="L11" s="49"/>
      <c r="M11" s="38"/>
      <c r="N11" s="39"/>
      <c r="O11" s="38"/>
      <c r="P11" s="39"/>
      <c r="Q11" s="38"/>
      <c r="R11" s="39"/>
      <c r="S11" s="38"/>
      <c r="T11" s="39"/>
      <c r="U11" s="38"/>
    </row>
    <row r="12" spans="1:21" s="9" customFormat="1" ht="267.75" x14ac:dyDescent="0.25">
      <c r="A12" s="14"/>
      <c r="B12" s="25" t="s">
        <v>525</v>
      </c>
      <c r="D12" s="10" t="s">
        <v>546</v>
      </c>
      <c r="F12" s="10" t="str">
        <f>IF(D12=[2]Lists!$K$4,"&lt; Input URL to data source &gt;",IF(D12=[2]Lists!$K$5,"&lt; Reference section in EITI Report or URL &gt;",IF(D12=[2]Lists!$K$6,"&lt; Reference evidence of non-applicability &gt;","")))</f>
        <v/>
      </c>
      <c r="G12" s="40"/>
      <c r="H12" s="349" t="s">
        <v>864</v>
      </c>
      <c r="I12" s="40"/>
      <c r="J12" s="49"/>
      <c r="K12" s="40"/>
      <c r="L12" s="49"/>
      <c r="M12" s="40"/>
      <c r="N12" s="39"/>
      <c r="O12" s="40"/>
      <c r="P12" s="39"/>
      <c r="Q12" s="40"/>
      <c r="R12" s="39"/>
      <c r="S12" s="40"/>
      <c r="T12" s="39"/>
      <c r="U12" s="40"/>
    </row>
    <row r="13" spans="1:21" s="227" customFormat="1" x14ac:dyDescent="0.3">
      <c r="A13" s="226"/>
    </row>
  </sheetData>
  <hyperlinks>
    <hyperlink ref="F11" r:id="rId1" xr:uid="{00000000-0004-0000-1D00-000000000000}"/>
  </hyperlink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57"/>
  <sheetViews>
    <sheetView topLeftCell="A2" zoomScale="55" zoomScaleNormal="55" zoomScalePageLayoutView="125" workbookViewId="0">
      <selection activeCell="J22" sqref="J22"/>
    </sheetView>
  </sheetViews>
  <sheetFormatPr baseColWidth="10" defaultColWidth="10.5" defaultRowHeight="16.5" x14ac:dyDescent="0.3"/>
  <cols>
    <col min="1" max="1" width="13" style="230" customWidth="1"/>
    <col min="2" max="2" width="69" style="235" customWidth="1"/>
    <col min="3" max="3" width="3.5" style="225" customWidth="1"/>
    <col min="4" max="4" width="29" style="225" customWidth="1"/>
    <col min="5" max="5" width="3.5" style="225" customWidth="1"/>
    <col min="6" max="6" width="20.5" style="225" customWidth="1"/>
    <col min="7" max="7" width="3.5" style="225" customWidth="1"/>
    <col min="8" max="8" width="20.5" style="225" customWidth="1"/>
    <col min="9" max="9" width="3.5" style="225" customWidth="1"/>
    <col min="10" max="10" width="68.375" style="225" customWidth="1"/>
    <col min="11" max="11" width="3" style="225" customWidth="1"/>
    <col min="12" max="12" width="36.125" style="225" customWidth="1"/>
    <col min="13" max="13" width="4.125"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37" t="s">
        <v>117</v>
      </c>
    </row>
    <row r="3" spans="1:21" s="40" customFormat="1" ht="94.5" x14ac:dyDescent="0.25">
      <c r="A3" s="259" t="s">
        <v>118</v>
      </c>
      <c r="B3" s="283" t="s">
        <v>119</v>
      </c>
      <c r="D3" s="368" t="s">
        <v>892</v>
      </c>
      <c r="F3" s="58"/>
      <c r="H3" s="58"/>
      <c r="J3" s="363" t="s">
        <v>794</v>
      </c>
      <c r="L3" s="318" t="s">
        <v>709</v>
      </c>
      <c r="N3" s="39"/>
      <c r="P3" s="39"/>
      <c r="R3" s="39"/>
      <c r="T3" s="39"/>
    </row>
    <row r="4" spans="1:21" s="38" customFormat="1" ht="19.5" x14ac:dyDescent="0.25">
      <c r="A4" s="68"/>
      <c r="B4" s="47"/>
      <c r="D4" s="47"/>
      <c r="F4" s="47"/>
      <c r="H4" s="47"/>
      <c r="J4" s="48"/>
      <c r="L4" s="40"/>
      <c r="M4" s="40"/>
      <c r="N4" s="48"/>
      <c r="P4" s="48"/>
      <c r="R4" s="48"/>
      <c r="T4" s="48"/>
    </row>
    <row r="5" spans="1:21" s="45" customFormat="1" ht="78" x14ac:dyDescent="0.25">
      <c r="A5" s="82"/>
      <c r="B5" s="83" t="s">
        <v>96</v>
      </c>
      <c r="D5" s="83" t="s">
        <v>97</v>
      </c>
      <c r="F5" s="83" t="s">
        <v>98</v>
      </c>
      <c r="H5" s="83" t="s">
        <v>99</v>
      </c>
      <c r="I5" s="53"/>
      <c r="J5" s="46" t="s">
        <v>100</v>
      </c>
      <c r="L5" s="46" t="s">
        <v>101</v>
      </c>
      <c r="N5" s="46" t="s">
        <v>102</v>
      </c>
      <c r="P5" s="46" t="s">
        <v>103</v>
      </c>
      <c r="R5" s="46" t="s">
        <v>104</v>
      </c>
      <c r="T5" s="46" t="s">
        <v>105</v>
      </c>
    </row>
    <row r="6" spans="1:21" s="38" customFormat="1" ht="19.5" x14ac:dyDescent="0.25">
      <c r="A6" s="68"/>
      <c r="B6" s="47"/>
      <c r="D6" s="47"/>
      <c r="F6" s="47"/>
      <c r="H6" s="47"/>
      <c r="J6" s="48"/>
      <c r="N6" s="48"/>
      <c r="P6" s="48"/>
      <c r="R6" s="48"/>
      <c r="T6" s="48"/>
    </row>
    <row r="7" spans="1:21" s="40" customFormat="1" ht="94.5" x14ac:dyDescent="0.25">
      <c r="A7" s="259" t="s">
        <v>120</v>
      </c>
      <c r="B7" s="57" t="s">
        <v>121</v>
      </c>
      <c r="D7" s="10" t="s">
        <v>62</v>
      </c>
      <c r="F7" s="58"/>
      <c r="H7" s="58"/>
      <c r="J7" s="318" t="s">
        <v>868</v>
      </c>
      <c r="L7" s="358" t="s">
        <v>712</v>
      </c>
      <c r="M7" s="18"/>
      <c r="N7" s="39"/>
      <c r="P7" s="39"/>
    </row>
    <row r="8" spans="1:21" s="38" customFormat="1" ht="19.5" x14ac:dyDescent="0.25">
      <c r="A8" s="68"/>
      <c r="B8" s="47"/>
      <c r="D8" s="47"/>
      <c r="F8" s="47"/>
      <c r="H8" s="47"/>
      <c r="J8" s="48"/>
      <c r="N8" s="48"/>
      <c r="P8" s="48"/>
    </row>
    <row r="9" spans="1:21" s="18" customFormat="1" ht="19.5" x14ac:dyDescent="0.25">
      <c r="A9" s="398" t="s">
        <v>106</v>
      </c>
      <c r="B9" s="84" t="s">
        <v>107</v>
      </c>
      <c r="D9" s="27"/>
      <c r="F9" s="27"/>
      <c r="H9" s="27"/>
      <c r="L9" s="40"/>
      <c r="M9" s="40"/>
      <c r="N9" s="39"/>
      <c r="O9" s="38"/>
      <c r="P9" s="39"/>
      <c r="Q9" s="38"/>
      <c r="R9" s="39"/>
      <c r="S9" s="38"/>
      <c r="T9" s="39"/>
    </row>
    <row r="10" spans="1:21" s="18" customFormat="1" ht="408.75" customHeight="1" x14ac:dyDescent="0.25">
      <c r="A10" s="398"/>
      <c r="B10" s="84" t="s">
        <v>123</v>
      </c>
      <c r="D10" s="372">
        <v>7</v>
      </c>
      <c r="F10" s="375" t="s">
        <v>929</v>
      </c>
      <c r="H10" s="312" t="s">
        <v>798</v>
      </c>
      <c r="J10" s="314" t="s">
        <v>927</v>
      </c>
      <c r="K10" s="38"/>
      <c r="L10" s="318" t="s">
        <v>715</v>
      </c>
      <c r="M10" s="38"/>
      <c r="N10" s="39"/>
      <c r="O10" s="38"/>
      <c r="P10" s="39"/>
      <c r="Q10" s="38"/>
      <c r="R10" s="39"/>
      <c r="S10" s="38"/>
      <c r="T10" s="39"/>
      <c r="U10" s="38"/>
    </row>
    <row r="11" spans="1:21" s="18" customFormat="1" ht="94.5" x14ac:dyDescent="0.25">
      <c r="A11" s="399"/>
      <c r="B11" s="84" t="s">
        <v>124</v>
      </c>
      <c r="D11" s="10" t="s">
        <v>556</v>
      </c>
      <c r="F11" s="87" t="s">
        <v>735</v>
      </c>
      <c r="H11" s="312" t="s">
        <v>787</v>
      </c>
      <c r="J11" s="314" t="s">
        <v>928</v>
      </c>
      <c r="K11" s="40"/>
      <c r="L11" s="49"/>
      <c r="N11" s="39"/>
      <c r="O11" s="40"/>
      <c r="P11" s="39"/>
      <c r="Q11" s="40"/>
      <c r="R11" s="39"/>
      <c r="S11" s="40"/>
      <c r="T11" s="39"/>
      <c r="U11" s="40"/>
    </row>
    <row r="12" spans="1:21" s="18" customFormat="1" ht="94.5" x14ac:dyDescent="0.25">
      <c r="A12" s="399"/>
      <c r="B12" s="84" t="s">
        <v>125</v>
      </c>
      <c r="D12" s="10" t="s">
        <v>556</v>
      </c>
      <c r="F12" s="87" t="s">
        <v>735</v>
      </c>
      <c r="H12" s="312" t="s">
        <v>788</v>
      </c>
      <c r="J12" s="362"/>
      <c r="K12" s="38"/>
      <c r="L12" s="49"/>
      <c r="N12" s="39"/>
      <c r="O12" s="38"/>
      <c r="P12" s="39"/>
      <c r="Q12" s="38"/>
      <c r="R12" s="39"/>
      <c r="S12" s="38"/>
      <c r="T12" s="39"/>
      <c r="U12" s="38"/>
    </row>
    <row r="13" spans="1:21" s="18" customFormat="1" ht="203.25" customHeight="1" x14ac:dyDescent="0.25">
      <c r="A13" s="399"/>
      <c r="B13" s="85" t="s">
        <v>126</v>
      </c>
      <c r="D13" s="10" t="s">
        <v>676</v>
      </c>
      <c r="F13" s="87"/>
      <c r="H13" s="87" t="s">
        <v>110</v>
      </c>
      <c r="J13" s="318" t="s">
        <v>786</v>
      </c>
      <c r="L13" s="357" t="s">
        <v>710</v>
      </c>
      <c r="N13" s="39"/>
      <c r="P13" s="39"/>
      <c r="R13" s="39"/>
      <c r="T13" s="39"/>
    </row>
    <row r="14" spans="1:21" s="18" customFormat="1" ht="126" x14ac:dyDescent="0.3">
      <c r="A14" s="399"/>
      <c r="B14" s="84" t="s">
        <v>127</v>
      </c>
      <c r="D14" s="373">
        <v>20</v>
      </c>
      <c r="F14" s="312" t="s">
        <v>929</v>
      </c>
      <c r="H14" s="87" t="s">
        <v>110</v>
      </c>
      <c r="J14" s="49"/>
      <c r="L14" s="318" t="s">
        <v>695</v>
      </c>
      <c r="M14" s="228"/>
      <c r="N14" s="39"/>
      <c r="P14" s="39"/>
      <c r="R14" s="39"/>
      <c r="T14" s="39"/>
    </row>
    <row r="15" spans="1:21" s="18" customFormat="1" ht="126" x14ac:dyDescent="0.3">
      <c r="A15" s="399"/>
      <c r="B15" s="85" t="s">
        <v>128</v>
      </c>
      <c r="D15" s="10" t="s">
        <v>734</v>
      </c>
      <c r="F15" s="312" t="s">
        <v>929</v>
      </c>
      <c r="H15" s="87" t="s">
        <v>110</v>
      </c>
      <c r="J15" s="49"/>
      <c r="L15" s="357" t="s">
        <v>710</v>
      </c>
      <c r="M15" s="228"/>
      <c r="N15" s="39"/>
      <c r="P15" s="39"/>
      <c r="R15" s="39"/>
      <c r="T15" s="39"/>
    </row>
    <row r="16" spans="1:21" s="18" customFormat="1" ht="234.75" customHeight="1" x14ac:dyDescent="0.3">
      <c r="A16" s="399"/>
      <c r="B16" s="84" t="s">
        <v>129</v>
      </c>
      <c r="D16" s="10" t="s">
        <v>556</v>
      </c>
      <c r="F16" s="87" t="s">
        <v>735</v>
      </c>
      <c r="H16" s="312" t="s">
        <v>799</v>
      </c>
      <c r="J16" s="49"/>
      <c r="K16" s="228"/>
      <c r="L16" s="357" t="s">
        <v>710</v>
      </c>
      <c r="M16" s="228"/>
      <c r="N16" s="39"/>
      <c r="O16" s="228"/>
      <c r="P16" s="39"/>
      <c r="Q16" s="228"/>
      <c r="R16" s="39"/>
      <c r="S16" s="228"/>
      <c r="T16" s="39"/>
      <c r="U16" s="228"/>
    </row>
    <row r="17" spans="1:21" s="18" customFormat="1" ht="213" customHeight="1" x14ac:dyDescent="0.3">
      <c r="A17" s="399"/>
      <c r="B17" s="84" t="s">
        <v>125</v>
      </c>
      <c r="D17" s="10" t="s">
        <v>556</v>
      </c>
      <c r="F17" s="87" t="s">
        <v>735</v>
      </c>
      <c r="H17" s="312" t="s">
        <v>799</v>
      </c>
      <c r="J17" s="49"/>
      <c r="K17" s="228"/>
      <c r="L17" s="357" t="s">
        <v>710</v>
      </c>
      <c r="M17" s="228"/>
      <c r="N17" s="39"/>
      <c r="O17" s="228"/>
      <c r="P17" s="39"/>
      <c r="Q17" s="228"/>
      <c r="R17" s="39"/>
      <c r="S17" s="228"/>
      <c r="T17" s="39"/>
      <c r="U17" s="228"/>
    </row>
    <row r="18" spans="1:21" s="18" customFormat="1" ht="204" customHeight="1" x14ac:dyDescent="0.3">
      <c r="A18" s="399"/>
      <c r="B18" s="27" t="s">
        <v>130</v>
      </c>
      <c r="D18" s="10" t="s">
        <v>676</v>
      </c>
      <c r="F18" s="87" t="s">
        <v>64</v>
      </c>
      <c r="H18" s="87" t="s">
        <v>110</v>
      </c>
      <c r="J18" s="318" t="s">
        <v>785</v>
      </c>
      <c r="K18" s="228"/>
      <c r="L18" s="357" t="s">
        <v>710</v>
      </c>
      <c r="M18" s="228"/>
      <c r="N18" s="39"/>
      <c r="O18" s="228"/>
      <c r="P18" s="39"/>
      <c r="Q18" s="228"/>
      <c r="R18" s="39"/>
      <c r="S18" s="228"/>
      <c r="T18" s="39"/>
      <c r="U18" s="228"/>
    </row>
    <row r="19" spans="1:21" s="18" customFormat="1" ht="94.5" x14ac:dyDescent="0.3">
      <c r="A19" s="399"/>
      <c r="B19" s="84" t="s">
        <v>131</v>
      </c>
      <c r="D19" s="10" t="s">
        <v>285</v>
      </c>
      <c r="F19" s="87" t="s">
        <v>735</v>
      </c>
      <c r="H19" s="312" t="s">
        <v>799</v>
      </c>
      <c r="J19" s="318" t="s">
        <v>736</v>
      </c>
      <c r="K19" s="228"/>
      <c r="L19" s="318" t="s">
        <v>711</v>
      </c>
      <c r="M19" s="228"/>
      <c r="N19" s="39"/>
      <c r="O19" s="228"/>
      <c r="P19" s="39"/>
      <c r="Q19" s="228"/>
      <c r="R19" s="39"/>
      <c r="S19" s="228"/>
      <c r="T19" s="39"/>
      <c r="U19" s="228"/>
    </row>
    <row r="20" spans="1:21" s="238" customFormat="1" ht="156" customHeight="1" x14ac:dyDescent="0.3">
      <c r="A20" s="239"/>
      <c r="B20" s="27" t="s">
        <v>132</v>
      </c>
      <c r="J20" s="318" t="s">
        <v>769</v>
      </c>
      <c r="K20" s="228"/>
      <c r="L20" s="228"/>
      <c r="M20" s="228"/>
      <c r="N20" s="9"/>
      <c r="O20" s="228"/>
      <c r="P20" s="9"/>
      <c r="Q20" s="228"/>
      <c r="R20" s="9"/>
      <c r="S20" s="228"/>
      <c r="T20" s="9"/>
      <c r="U20" s="228"/>
    </row>
    <row r="21" spans="1:21" s="238" customFormat="1" x14ac:dyDescent="0.3">
      <c r="A21" s="398" t="s">
        <v>116</v>
      </c>
      <c r="B21" s="84" t="s">
        <v>107</v>
      </c>
      <c r="C21" s="18"/>
      <c r="D21" s="27"/>
      <c r="E21" s="18"/>
      <c r="F21" s="27"/>
      <c r="G21" s="18"/>
      <c r="H21" s="27"/>
      <c r="I21" s="18"/>
      <c r="K21" s="228"/>
      <c r="M21" s="228"/>
      <c r="N21" s="39"/>
      <c r="O21" s="228"/>
      <c r="P21" s="39"/>
      <c r="Q21" s="228"/>
      <c r="R21" s="39"/>
      <c r="S21" s="228"/>
      <c r="T21" s="39"/>
      <c r="U21" s="228"/>
    </row>
    <row r="22" spans="1:21" s="238" customFormat="1" ht="378" x14ac:dyDescent="0.3">
      <c r="A22" s="398"/>
      <c r="B22" s="84" t="s">
        <v>123</v>
      </c>
      <c r="C22" s="18"/>
      <c r="D22" s="372">
        <v>2</v>
      </c>
      <c r="E22" s="18"/>
      <c r="F22" s="375" t="s">
        <v>929</v>
      </c>
      <c r="G22" s="18"/>
      <c r="H22" s="312" t="s">
        <v>798</v>
      </c>
      <c r="I22" s="18"/>
      <c r="J22" s="314" t="s">
        <v>930</v>
      </c>
      <c r="K22" s="228"/>
      <c r="L22" s="358" t="s">
        <v>716</v>
      </c>
      <c r="M22" s="228"/>
      <c r="N22" s="39"/>
      <c r="O22" s="228"/>
      <c r="P22" s="39"/>
      <c r="Q22" s="228"/>
      <c r="R22" s="39"/>
      <c r="S22" s="228"/>
      <c r="T22" s="39"/>
      <c r="U22" s="228"/>
    </row>
    <row r="23" spans="1:21" s="238" customFormat="1" ht="94.5" x14ac:dyDescent="0.3">
      <c r="A23" s="399"/>
      <c r="B23" s="84" t="s">
        <v>124</v>
      </c>
      <c r="C23" s="18"/>
      <c r="D23" s="10" t="s">
        <v>737</v>
      </c>
      <c r="E23" s="18"/>
      <c r="F23" s="87" t="s">
        <v>735</v>
      </c>
      <c r="G23" s="18"/>
      <c r="H23" s="312" t="s">
        <v>799</v>
      </c>
      <c r="I23" s="18"/>
      <c r="J23" s="314" t="s">
        <v>741</v>
      </c>
      <c r="K23" s="228"/>
      <c r="L23" s="318" t="s">
        <v>713</v>
      </c>
      <c r="M23" s="234"/>
      <c r="N23" s="39"/>
      <c r="O23" s="228"/>
      <c r="P23" s="39"/>
      <c r="Q23" s="228"/>
      <c r="R23" s="39"/>
      <c r="S23" s="228"/>
      <c r="T23" s="39"/>
      <c r="U23" s="228"/>
    </row>
    <row r="24" spans="1:21" s="238" customFormat="1" ht="94.5" x14ac:dyDescent="0.3">
      <c r="A24" s="399"/>
      <c r="B24" s="84" t="s">
        <v>125</v>
      </c>
      <c r="C24" s="18"/>
      <c r="D24" s="10" t="s">
        <v>737</v>
      </c>
      <c r="E24" s="18"/>
      <c r="F24" s="87" t="s">
        <v>735</v>
      </c>
      <c r="G24" s="18"/>
      <c r="H24" s="312" t="s">
        <v>799</v>
      </c>
      <c r="I24" s="18"/>
      <c r="J24" s="37"/>
      <c r="K24" s="228"/>
      <c r="L24" s="49" t="s">
        <v>714</v>
      </c>
      <c r="M24" s="225"/>
      <c r="N24" s="39"/>
      <c r="O24" s="228"/>
      <c r="P24" s="39"/>
      <c r="Q24" s="228"/>
      <c r="R24" s="39"/>
      <c r="S24" s="228"/>
      <c r="T24" s="39"/>
      <c r="U24" s="228"/>
    </row>
    <row r="25" spans="1:21" s="238" customFormat="1" ht="78.75" x14ac:dyDescent="0.3">
      <c r="A25" s="399"/>
      <c r="B25" s="85" t="s">
        <v>126</v>
      </c>
      <c r="C25" s="18"/>
      <c r="D25" s="10" t="s">
        <v>676</v>
      </c>
      <c r="E25" s="18"/>
      <c r="F25" s="87" t="s">
        <v>64</v>
      </c>
      <c r="G25" s="18"/>
      <c r="H25" s="87" t="s">
        <v>110</v>
      </c>
      <c r="I25" s="18"/>
      <c r="J25" s="314" t="s">
        <v>786</v>
      </c>
      <c r="K25" s="228"/>
      <c r="L25" s="357" t="s">
        <v>710</v>
      </c>
      <c r="M25" s="225"/>
      <c r="N25" s="39"/>
      <c r="O25" s="228"/>
      <c r="P25" s="39"/>
      <c r="Q25" s="228"/>
      <c r="R25" s="39"/>
      <c r="S25" s="228"/>
      <c r="T25" s="39"/>
      <c r="U25" s="228"/>
    </row>
    <row r="26" spans="1:21" s="238" customFormat="1" ht="126" x14ac:dyDescent="0.3">
      <c r="A26" s="399"/>
      <c r="B26" s="85" t="s">
        <v>127</v>
      </c>
      <c r="C26" s="18"/>
      <c r="D26" s="373">
        <v>48</v>
      </c>
      <c r="E26" s="18"/>
      <c r="F26" s="312" t="s">
        <v>929</v>
      </c>
      <c r="G26" s="18"/>
      <c r="H26" s="87" t="s">
        <v>110</v>
      </c>
      <c r="I26" s="18"/>
      <c r="J26" s="37"/>
      <c r="K26" s="228"/>
      <c r="L26" s="318" t="s">
        <v>698</v>
      </c>
      <c r="M26" s="225"/>
      <c r="N26" s="39"/>
      <c r="O26" s="228"/>
      <c r="P26" s="39"/>
      <c r="Q26" s="228"/>
      <c r="R26" s="39"/>
      <c r="S26" s="228"/>
      <c r="T26" s="39"/>
      <c r="U26" s="228"/>
    </row>
    <row r="27" spans="1:21" s="238" customFormat="1" ht="126" x14ac:dyDescent="0.3">
      <c r="A27" s="399"/>
      <c r="B27" s="85" t="s">
        <v>128</v>
      </c>
      <c r="C27" s="18"/>
      <c r="D27" s="10" t="s">
        <v>734</v>
      </c>
      <c r="E27" s="18"/>
      <c r="F27" s="312" t="s">
        <v>929</v>
      </c>
      <c r="G27" s="18"/>
      <c r="H27" s="87" t="s">
        <v>110</v>
      </c>
      <c r="I27" s="18"/>
      <c r="J27" s="37"/>
      <c r="K27" s="228"/>
      <c r="L27" s="357" t="s">
        <v>710</v>
      </c>
      <c r="M27" s="225"/>
      <c r="N27" s="39"/>
      <c r="O27" s="228"/>
      <c r="P27" s="39"/>
      <c r="Q27" s="228"/>
      <c r="R27" s="39"/>
      <c r="S27" s="228"/>
      <c r="T27" s="39"/>
      <c r="U27" s="228"/>
    </row>
    <row r="28" spans="1:21" s="238" customFormat="1" ht="94.5" x14ac:dyDescent="0.3">
      <c r="A28" s="399"/>
      <c r="B28" s="84" t="s">
        <v>129</v>
      </c>
      <c r="C28" s="18"/>
      <c r="D28" s="10" t="s">
        <v>737</v>
      </c>
      <c r="E28" s="18"/>
      <c r="F28" s="312" t="s">
        <v>735</v>
      </c>
      <c r="G28" s="18"/>
      <c r="H28" s="312" t="s">
        <v>799</v>
      </c>
      <c r="I28" s="18"/>
      <c r="J28" s="37"/>
      <c r="K28" s="228"/>
      <c r="L28" s="357" t="s">
        <v>710</v>
      </c>
      <c r="M28" s="225"/>
      <c r="N28" s="39"/>
      <c r="O28" s="228"/>
      <c r="P28" s="39"/>
      <c r="Q28" s="228"/>
      <c r="R28" s="39"/>
      <c r="S28" s="228"/>
      <c r="T28" s="39"/>
      <c r="U28" s="228"/>
    </row>
    <row r="29" spans="1:21" s="238" customFormat="1" ht="94.5" x14ac:dyDescent="0.3">
      <c r="A29" s="399"/>
      <c r="B29" s="84" t="s">
        <v>125</v>
      </c>
      <c r="C29" s="18"/>
      <c r="D29" s="10" t="s">
        <v>737</v>
      </c>
      <c r="E29" s="18"/>
      <c r="F29" s="312" t="s">
        <v>735</v>
      </c>
      <c r="G29" s="18"/>
      <c r="H29" s="312" t="s">
        <v>799</v>
      </c>
      <c r="I29" s="18"/>
      <c r="J29" s="37"/>
      <c r="K29" s="228"/>
      <c r="L29" s="357" t="s">
        <v>710</v>
      </c>
      <c r="M29" s="225"/>
      <c r="N29" s="39"/>
      <c r="O29" s="228"/>
      <c r="P29" s="39"/>
      <c r="Q29" s="228"/>
      <c r="R29" s="39"/>
      <c r="S29" s="228"/>
      <c r="T29" s="39"/>
      <c r="U29" s="228"/>
    </row>
    <row r="30" spans="1:21" s="238" customFormat="1" ht="78.75" x14ac:dyDescent="0.3">
      <c r="A30" s="399"/>
      <c r="B30" s="27" t="s">
        <v>130</v>
      </c>
      <c r="C30" s="18"/>
      <c r="D30" s="10" t="s">
        <v>676</v>
      </c>
      <c r="E30" s="18"/>
      <c r="F30" s="312" t="s">
        <v>735</v>
      </c>
      <c r="G30" s="18"/>
      <c r="H30" s="87" t="s">
        <v>110</v>
      </c>
      <c r="I30" s="18"/>
      <c r="J30" s="314" t="s">
        <v>789</v>
      </c>
      <c r="K30" s="228"/>
      <c r="L30" s="357" t="s">
        <v>710</v>
      </c>
      <c r="M30" s="225"/>
      <c r="N30" s="39"/>
      <c r="O30" s="228"/>
      <c r="P30" s="39"/>
      <c r="Q30" s="228"/>
      <c r="R30" s="39"/>
      <c r="S30" s="228"/>
      <c r="T30" s="39"/>
      <c r="U30" s="228"/>
    </row>
    <row r="31" spans="1:21" s="238" customFormat="1" ht="94.5" x14ac:dyDescent="0.3">
      <c r="A31" s="399"/>
      <c r="B31" s="84" t="s">
        <v>131</v>
      </c>
      <c r="C31" s="18"/>
      <c r="D31" s="10" t="s">
        <v>285</v>
      </c>
      <c r="E31" s="18"/>
      <c r="F31" s="312" t="s">
        <v>735</v>
      </c>
      <c r="G31" s="18"/>
      <c r="H31" s="312" t="s">
        <v>799</v>
      </c>
      <c r="I31" s="18"/>
      <c r="J31" s="318" t="s">
        <v>736</v>
      </c>
      <c r="K31" s="228"/>
      <c r="L31" s="357" t="s">
        <v>710</v>
      </c>
      <c r="M31" s="225"/>
      <c r="N31" s="39"/>
      <c r="O31" s="228"/>
      <c r="P31" s="39"/>
      <c r="Q31" s="228"/>
      <c r="R31" s="39"/>
      <c r="S31" s="228"/>
      <c r="T31" s="39"/>
      <c r="U31" s="228"/>
    </row>
    <row r="32" spans="1:21" s="238" customFormat="1" ht="152.25" customHeight="1" x14ac:dyDescent="0.3">
      <c r="A32" s="239"/>
      <c r="B32" s="84" t="s">
        <v>132</v>
      </c>
      <c r="J32" s="318" t="s">
        <v>769</v>
      </c>
      <c r="K32" s="228"/>
      <c r="L32" s="225"/>
      <c r="M32" s="225"/>
      <c r="N32" s="228"/>
      <c r="O32" s="228"/>
      <c r="P32" s="228"/>
      <c r="Q32" s="228"/>
      <c r="R32" s="228"/>
      <c r="S32" s="228"/>
      <c r="T32" s="228"/>
      <c r="U32" s="228"/>
    </row>
    <row r="33" spans="1:13" s="227" customFormat="1" x14ac:dyDescent="0.3">
      <c r="A33" s="229"/>
      <c r="B33" s="236"/>
      <c r="L33" s="360"/>
      <c r="M33" s="225"/>
    </row>
    <row r="34" spans="1:13" x14ac:dyDescent="0.3">
      <c r="A34" s="400"/>
      <c r="B34" s="271"/>
      <c r="C34" s="272"/>
      <c r="D34" s="273"/>
      <c r="E34" s="272"/>
      <c r="F34" s="273"/>
      <c r="G34" s="272"/>
      <c r="H34" s="273"/>
      <c r="I34" s="272"/>
    </row>
    <row r="35" spans="1:13" x14ac:dyDescent="0.3">
      <c r="A35" s="400"/>
      <c r="B35" s="274"/>
      <c r="C35" s="272"/>
      <c r="D35" s="273"/>
      <c r="E35" s="272"/>
      <c r="F35" s="273"/>
      <c r="G35" s="272"/>
      <c r="H35" s="273"/>
      <c r="I35" s="272"/>
    </row>
    <row r="36" spans="1:13" x14ac:dyDescent="0.3">
      <c r="A36" s="401"/>
      <c r="B36" s="271"/>
      <c r="C36" s="272"/>
      <c r="D36" s="273"/>
      <c r="E36" s="272"/>
      <c r="F36" s="275"/>
      <c r="G36" s="272"/>
      <c r="H36" s="275"/>
      <c r="I36" s="272"/>
    </row>
    <row r="37" spans="1:13" x14ac:dyDescent="0.3">
      <c r="A37" s="401"/>
      <c r="B37" s="271"/>
      <c r="C37" s="272"/>
      <c r="D37" s="273"/>
      <c r="E37" s="272"/>
      <c r="F37" s="275"/>
      <c r="G37" s="272"/>
      <c r="H37" s="275"/>
      <c r="I37" s="272"/>
    </row>
    <row r="38" spans="1:13" x14ac:dyDescent="0.3">
      <c r="A38" s="401"/>
      <c r="B38" s="276"/>
      <c r="C38" s="272"/>
      <c r="D38" s="273"/>
      <c r="E38" s="272"/>
      <c r="F38" s="275"/>
      <c r="G38" s="272"/>
      <c r="H38" s="275"/>
      <c r="I38" s="272"/>
    </row>
    <row r="39" spans="1:13" x14ac:dyDescent="0.3">
      <c r="A39" s="401"/>
      <c r="B39" s="277"/>
      <c r="C39" s="272"/>
      <c r="D39" s="273"/>
      <c r="E39" s="272"/>
      <c r="F39" s="275"/>
      <c r="G39" s="272"/>
      <c r="H39" s="275"/>
      <c r="I39" s="272"/>
    </row>
    <row r="40" spans="1:13" x14ac:dyDescent="0.3">
      <c r="A40" s="401"/>
      <c r="B40" s="276"/>
      <c r="C40" s="272"/>
      <c r="D40" s="273"/>
      <c r="E40" s="272"/>
      <c r="F40" s="275"/>
      <c r="G40" s="272"/>
      <c r="H40" s="275"/>
      <c r="I40" s="272"/>
    </row>
    <row r="41" spans="1:13" x14ac:dyDescent="0.3">
      <c r="A41" s="401"/>
      <c r="B41" s="271"/>
      <c r="C41" s="272"/>
      <c r="D41" s="273"/>
      <c r="E41" s="272"/>
      <c r="F41" s="275"/>
      <c r="G41" s="272"/>
      <c r="H41" s="275"/>
      <c r="I41" s="272"/>
    </row>
    <row r="42" spans="1:13" x14ac:dyDescent="0.3">
      <c r="A42" s="401"/>
      <c r="B42" s="271"/>
      <c r="C42" s="272"/>
      <c r="D42" s="273"/>
      <c r="E42" s="272"/>
      <c r="F42" s="275"/>
      <c r="G42" s="272"/>
      <c r="H42" s="275"/>
      <c r="I42" s="272"/>
    </row>
    <row r="43" spans="1:13" x14ac:dyDescent="0.3">
      <c r="A43" s="401"/>
      <c r="B43" s="276"/>
      <c r="C43" s="272"/>
      <c r="D43" s="273"/>
      <c r="E43" s="272"/>
      <c r="F43" s="275"/>
      <c r="G43" s="272"/>
      <c r="H43" s="275"/>
      <c r="I43" s="272"/>
    </row>
    <row r="44" spans="1:13" x14ac:dyDescent="0.3">
      <c r="A44" s="401"/>
      <c r="B44" s="271"/>
      <c r="C44" s="272"/>
      <c r="D44" s="273"/>
      <c r="E44" s="272"/>
      <c r="F44" s="275"/>
      <c r="G44" s="272"/>
      <c r="H44" s="275"/>
      <c r="I44" s="272"/>
    </row>
    <row r="45" spans="1:13" ht="91.5" customHeight="1" x14ac:dyDescent="0.3">
      <c r="A45" s="278"/>
      <c r="B45" s="279"/>
      <c r="C45" s="279"/>
      <c r="D45" s="279"/>
      <c r="E45" s="279"/>
      <c r="F45" s="279"/>
      <c r="G45" s="279"/>
      <c r="H45" s="279"/>
      <c r="I45" s="279"/>
    </row>
    <row r="46" spans="1:13" x14ac:dyDescent="0.3">
      <c r="A46" s="400"/>
      <c r="B46" s="271"/>
      <c r="C46" s="272"/>
      <c r="D46" s="273"/>
      <c r="E46" s="272"/>
      <c r="F46" s="273"/>
      <c r="G46" s="272"/>
      <c r="H46" s="273"/>
      <c r="I46" s="272"/>
    </row>
    <row r="47" spans="1:13" x14ac:dyDescent="0.3">
      <c r="A47" s="400"/>
      <c r="B47" s="274"/>
      <c r="C47" s="272"/>
      <c r="D47" s="273"/>
      <c r="E47" s="272"/>
      <c r="F47" s="273"/>
      <c r="G47" s="272"/>
      <c r="H47" s="273"/>
      <c r="I47" s="272"/>
    </row>
    <row r="48" spans="1:13" x14ac:dyDescent="0.3">
      <c r="A48" s="401"/>
      <c r="B48" s="271"/>
      <c r="C48" s="272"/>
      <c r="D48" s="273"/>
      <c r="E48" s="272"/>
      <c r="F48" s="275"/>
      <c r="G48" s="272"/>
      <c r="H48" s="275"/>
      <c r="I48" s="272"/>
    </row>
    <row r="49" spans="1:9" x14ac:dyDescent="0.3">
      <c r="A49" s="401"/>
      <c r="B49" s="271"/>
      <c r="C49" s="272"/>
      <c r="D49" s="273"/>
      <c r="E49" s="272"/>
      <c r="F49" s="275"/>
      <c r="G49" s="272"/>
      <c r="H49" s="275"/>
      <c r="I49" s="272"/>
    </row>
    <row r="50" spans="1:9" x14ac:dyDescent="0.3">
      <c r="A50" s="401"/>
      <c r="B50" s="276"/>
      <c r="C50" s="272"/>
      <c r="D50" s="273"/>
      <c r="E50" s="272"/>
      <c r="F50" s="275"/>
      <c r="G50" s="272"/>
      <c r="H50" s="275"/>
      <c r="I50" s="272"/>
    </row>
    <row r="51" spans="1:9" x14ac:dyDescent="0.3">
      <c r="A51" s="401"/>
      <c r="B51" s="277"/>
      <c r="C51" s="272"/>
      <c r="D51" s="273"/>
      <c r="E51" s="272"/>
      <c r="F51" s="275"/>
      <c r="G51" s="272"/>
      <c r="H51" s="275"/>
      <c r="I51" s="272"/>
    </row>
    <row r="52" spans="1:9" x14ac:dyDescent="0.3">
      <c r="A52" s="401"/>
      <c r="B52" s="276"/>
      <c r="C52" s="272"/>
      <c r="D52" s="273"/>
      <c r="E52" s="272"/>
      <c r="F52" s="275"/>
      <c r="G52" s="272"/>
      <c r="H52" s="275"/>
      <c r="I52" s="272"/>
    </row>
    <row r="53" spans="1:9" x14ac:dyDescent="0.3">
      <c r="A53" s="401"/>
      <c r="B53" s="271"/>
      <c r="C53" s="272"/>
      <c r="D53" s="273"/>
      <c r="E53" s="272"/>
      <c r="F53" s="275"/>
      <c r="G53" s="272"/>
      <c r="H53" s="275"/>
      <c r="I53" s="272"/>
    </row>
    <row r="54" spans="1:9" x14ac:dyDescent="0.3">
      <c r="A54" s="401"/>
      <c r="B54" s="271"/>
      <c r="C54" s="272"/>
      <c r="D54" s="273"/>
      <c r="E54" s="272"/>
      <c r="F54" s="275"/>
      <c r="G54" s="272"/>
      <c r="H54" s="275"/>
      <c r="I54" s="272"/>
    </row>
    <row r="55" spans="1:9" x14ac:dyDescent="0.3">
      <c r="A55" s="401"/>
      <c r="B55" s="276"/>
      <c r="C55" s="272"/>
      <c r="D55" s="273"/>
      <c r="E55" s="272"/>
      <c r="F55" s="275"/>
      <c r="G55" s="272"/>
      <c r="H55" s="275"/>
      <c r="I55" s="272"/>
    </row>
    <row r="56" spans="1:9" x14ac:dyDescent="0.3">
      <c r="A56" s="401"/>
      <c r="B56" s="271"/>
      <c r="C56" s="272"/>
      <c r="D56" s="273"/>
      <c r="E56" s="272"/>
      <c r="F56" s="275"/>
      <c r="G56" s="272"/>
      <c r="H56" s="275"/>
      <c r="I56" s="272"/>
    </row>
    <row r="57" spans="1:9" ht="81" customHeight="1" x14ac:dyDescent="0.3">
      <c r="A57" s="239"/>
      <c r="B57" s="238"/>
      <c r="C57" s="238"/>
      <c r="D57" s="238"/>
      <c r="E57" s="238"/>
      <c r="F57" s="238"/>
      <c r="G57" s="238"/>
      <c r="H57" s="238"/>
      <c r="I57" s="238"/>
    </row>
  </sheetData>
  <mergeCells count="4">
    <mergeCell ref="A9:A19"/>
    <mergeCell ref="A21:A31"/>
    <mergeCell ref="A34:A44"/>
    <mergeCell ref="A46:A56"/>
  </mergeCells>
  <pageMargins left="0.70866141732283505" right="0.70866141732283505" top="0.74803149606299202" bottom="0.74803149606299202" header="0.31496062992126" footer="0.31496062992126"/>
  <pageSetup paperSize="8" scale="30" orientation="landscape" horizontalDpi="1200" verticalDpi="12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22"/>
  <sheetViews>
    <sheetView topLeftCell="A16" zoomScale="55" zoomScaleNormal="55" zoomScalePageLayoutView="125" workbookViewId="0">
      <selection activeCell="J7" sqref="J7"/>
    </sheetView>
  </sheetViews>
  <sheetFormatPr baseColWidth="10" defaultColWidth="10.5" defaultRowHeight="16.5" x14ac:dyDescent="0.3"/>
  <cols>
    <col min="1" max="1" width="12" style="225" customWidth="1"/>
    <col min="2" max="2" width="41" style="225" customWidth="1"/>
    <col min="3" max="3" width="3.5" style="225" customWidth="1"/>
    <col min="4" max="4" width="39.375" style="225" customWidth="1"/>
    <col min="5" max="5" width="3.5" style="225" customWidth="1"/>
    <col min="6" max="6" width="37" style="225" customWidth="1"/>
    <col min="7" max="7" width="3.5" style="225" customWidth="1"/>
    <col min="8" max="8" width="37" style="225" customWidth="1"/>
    <col min="9" max="9" width="3.5" style="225" customWidth="1"/>
    <col min="10" max="10" width="74"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37" t="s">
        <v>133</v>
      </c>
    </row>
    <row r="3" spans="1:21" s="40" customFormat="1" ht="230.25" customHeight="1" x14ac:dyDescent="0.25">
      <c r="A3" s="259" t="s">
        <v>134</v>
      </c>
      <c r="B3" s="57" t="s">
        <v>135</v>
      </c>
      <c r="D3" s="368" t="s">
        <v>892</v>
      </c>
      <c r="F3" s="58"/>
      <c r="H3" s="58"/>
      <c r="J3" s="318" t="s">
        <v>790</v>
      </c>
      <c r="L3" s="318" t="s">
        <v>692</v>
      </c>
      <c r="N3" s="39"/>
      <c r="P3" s="39"/>
      <c r="R3" s="39"/>
      <c r="T3" s="39"/>
    </row>
    <row r="4" spans="1:21" s="38" customFormat="1" ht="19.5" x14ac:dyDescent="0.25">
      <c r="A4" s="56"/>
      <c r="B4" s="47"/>
      <c r="D4" s="47"/>
      <c r="F4" s="47"/>
      <c r="H4" s="47"/>
      <c r="J4" s="48"/>
      <c r="L4" s="40"/>
      <c r="N4" s="48"/>
      <c r="P4" s="48"/>
      <c r="R4" s="48"/>
      <c r="T4" s="48"/>
    </row>
    <row r="5" spans="1:21" s="53" customFormat="1" ht="104.25" customHeight="1" x14ac:dyDescent="0.25">
      <c r="A5" s="51"/>
      <c r="B5" s="86"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9" customFormat="1" ht="408.75" customHeight="1" x14ac:dyDescent="0.25">
      <c r="A7" s="396" t="s">
        <v>106</v>
      </c>
      <c r="B7" s="18" t="s">
        <v>136</v>
      </c>
      <c r="D7" s="10" t="s">
        <v>679</v>
      </c>
      <c r="F7" s="312" t="s">
        <v>929</v>
      </c>
      <c r="G7" s="18"/>
      <c r="H7" s="312" t="s">
        <v>800</v>
      </c>
      <c r="I7" s="18"/>
      <c r="J7" s="314" t="s">
        <v>927</v>
      </c>
      <c r="K7" s="18"/>
      <c r="L7" s="318" t="s">
        <v>717</v>
      </c>
      <c r="M7" s="18"/>
      <c r="N7" s="39"/>
      <c r="O7" s="38"/>
      <c r="P7" s="39"/>
      <c r="Q7" s="38"/>
      <c r="R7" s="39"/>
      <c r="S7" s="38"/>
      <c r="T7" s="39"/>
      <c r="U7" s="18"/>
    </row>
    <row r="8" spans="1:21" s="9" customFormat="1" ht="78.75" x14ac:dyDescent="0.25">
      <c r="A8" s="396"/>
      <c r="B8" s="18" t="s">
        <v>137</v>
      </c>
      <c r="D8" s="10" t="s">
        <v>679</v>
      </c>
      <c r="F8" s="312" t="s">
        <v>929</v>
      </c>
      <c r="G8" s="18"/>
      <c r="H8" s="312" t="s">
        <v>800</v>
      </c>
      <c r="I8" s="18"/>
      <c r="J8" s="49"/>
      <c r="K8" s="38"/>
      <c r="L8" s="49"/>
      <c r="M8" s="38"/>
      <c r="N8" s="39"/>
      <c r="O8" s="38"/>
      <c r="P8" s="39"/>
      <c r="Q8" s="38"/>
      <c r="R8" s="39"/>
      <c r="S8" s="38"/>
      <c r="T8" s="39"/>
      <c r="U8" s="38"/>
    </row>
    <row r="9" spans="1:21" s="9" customFormat="1" ht="116.25" customHeight="1" x14ac:dyDescent="0.25">
      <c r="A9" s="396"/>
      <c r="B9" s="18" t="s">
        <v>138</v>
      </c>
      <c r="D9" s="10" t="s">
        <v>679</v>
      </c>
      <c r="F9" s="312" t="s">
        <v>929</v>
      </c>
      <c r="G9" s="18"/>
      <c r="H9" s="312" t="s">
        <v>800</v>
      </c>
      <c r="I9" s="18"/>
      <c r="J9" s="49"/>
      <c r="K9" s="40"/>
      <c r="L9" s="357" t="s">
        <v>710</v>
      </c>
      <c r="M9" s="40"/>
      <c r="N9" s="39"/>
      <c r="O9" s="40"/>
      <c r="P9" s="39"/>
      <c r="Q9" s="40"/>
      <c r="R9" s="39"/>
      <c r="S9" s="40"/>
      <c r="T9" s="39"/>
      <c r="U9" s="40"/>
    </row>
    <row r="10" spans="1:21" s="9" customFormat="1" ht="78.75" x14ac:dyDescent="0.25">
      <c r="A10" s="396"/>
      <c r="B10" s="18" t="s">
        <v>139</v>
      </c>
      <c r="D10" s="10" t="s">
        <v>679</v>
      </c>
      <c r="F10" s="312" t="s">
        <v>932</v>
      </c>
      <c r="G10" s="18"/>
      <c r="H10" s="312" t="s">
        <v>800</v>
      </c>
      <c r="I10" s="18"/>
      <c r="J10" s="49"/>
      <c r="K10" s="38"/>
      <c r="L10" s="49"/>
      <c r="M10" s="38"/>
      <c r="N10" s="39"/>
      <c r="O10" s="38"/>
      <c r="P10" s="39"/>
      <c r="Q10" s="38"/>
      <c r="R10" s="39"/>
      <c r="S10" s="38"/>
      <c r="T10" s="39"/>
      <c r="U10" s="38"/>
    </row>
    <row r="11" spans="1:21" s="9" customFormat="1" ht="78.75" x14ac:dyDescent="0.25">
      <c r="A11" s="396"/>
      <c r="B11" s="18" t="s">
        <v>140</v>
      </c>
      <c r="D11" s="10" t="s">
        <v>679</v>
      </c>
      <c r="F11" s="312" t="s">
        <v>932</v>
      </c>
      <c r="G11" s="18"/>
      <c r="H11" s="312" t="s">
        <v>800</v>
      </c>
      <c r="I11" s="18"/>
      <c r="J11" s="49"/>
      <c r="K11" s="18"/>
      <c r="L11" s="49"/>
      <c r="M11" s="18"/>
      <c r="N11" s="39"/>
      <c r="O11" s="18"/>
      <c r="P11" s="39"/>
      <c r="Q11" s="18"/>
      <c r="R11" s="39"/>
      <c r="S11" s="18"/>
      <c r="T11" s="39"/>
      <c r="U11" s="18"/>
    </row>
    <row r="12" spans="1:21" s="9" customFormat="1" ht="138.75" customHeight="1" x14ac:dyDescent="0.25">
      <c r="A12" s="402"/>
      <c r="B12" s="18" t="s">
        <v>141</v>
      </c>
      <c r="D12" s="10" t="s">
        <v>679</v>
      </c>
      <c r="F12" s="312" t="s">
        <v>931</v>
      </c>
      <c r="G12" s="18"/>
      <c r="H12" s="312" t="s">
        <v>800</v>
      </c>
      <c r="I12" s="18"/>
      <c r="J12" s="315" t="s">
        <v>792</v>
      </c>
      <c r="K12" s="18"/>
      <c r="L12" s="358" t="s">
        <v>793</v>
      </c>
      <c r="M12" s="18"/>
      <c r="N12" s="39"/>
      <c r="O12" s="18"/>
      <c r="P12" s="39"/>
      <c r="Q12" s="18"/>
      <c r="R12" s="39"/>
      <c r="S12" s="18"/>
      <c r="T12" s="39"/>
      <c r="U12" s="18"/>
    </row>
    <row r="13" spans="1:21" s="9" customFormat="1" ht="102" customHeight="1" x14ac:dyDescent="0.25">
      <c r="A13" s="402"/>
      <c r="B13" s="18" t="s">
        <v>142</v>
      </c>
      <c r="D13" s="354">
        <v>1</v>
      </c>
      <c r="F13" s="312" t="s">
        <v>931</v>
      </c>
      <c r="G13" s="18"/>
      <c r="H13" s="87" t="s">
        <v>110</v>
      </c>
      <c r="I13" s="18"/>
      <c r="J13" s="318" t="s">
        <v>791</v>
      </c>
      <c r="K13" s="18"/>
      <c r="L13" s="49"/>
      <c r="M13" s="18"/>
      <c r="N13" s="39"/>
      <c r="O13" s="18"/>
      <c r="P13" s="39"/>
      <c r="Q13" s="18"/>
      <c r="R13" s="39"/>
      <c r="S13" s="18"/>
      <c r="T13" s="39"/>
      <c r="U13" s="18"/>
    </row>
    <row r="14" spans="1:21" s="228" customFormat="1" ht="20.25" customHeight="1" x14ac:dyDescent="0.3">
      <c r="A14" s="231"/>
      <c r="B14" s="84"/>
      <c r="G14" s="18"/>
      <c r="I14" s="18"/>
      <c r="J14" s="18"/>
      <c r="N14" s="9"/>
      <c r="P14" s="9"/>
      <c r="R14" s="9"/>
      <c r="T14" s="9"/>
    </row>
    <row r="15" spans="1:21" s="9" customFormat="1" ht="409.5" customHeight="1" x14ac:dyDescent="0.3">
      <c r="A15" s="403" t="s">
        <v>116</v>
      </c>
      <c r="B15" s="18" t="s">
        <v>143</v>
      </c>
      <c r="D15" s="10" t="s">
        <v>679</v>
      </c>
      <c r="F15" s="312" t="s">
        <v>933</v>
      </c>
      <c r="G15" s="18"/>
      <c r="H15" s="312" t="s">
        <v>800</v>
      </c>
      <c r="I15" s="18"/>
      <c r="J15" s="314" t="s">
        <v>935</v>
      </c>
      <c r="K15" s="228"/>
      <c r="L15" s="49"/>
      <c r="M15" s="228"/>
      <c r="N15" s="39"/>
      <c r="O15" s="228"/>
      <c r="P15" s="39"/>
      <c r="Q15" s="228"/>
      <c r="R15" s="39"/>
      <c r="S15" s="228"/>
      <c r="T15" s="39"/>
      <c r="U15" s="228"/>
    </row>
    <row r="16" spans="1:21" s="9" customFormat="1" ht="78.75" x14ac:dyDescent="0.3">
      <c r="A16" s="403"/>
      <c r="B16" s="18" t="s">
        <v>137</v>
      </c>
      <c r="D16" s="10" t="s">
        <v>679</v>
      </c>
      <c r="F16" s="312" t="s">
        <v>933</v>
      </c>
      <c r="G16" s="18"/>
      <c r="H16" s="312" t="s">
        <v>800</v>
      </c>
      <c r="I16" s="18"/>
      <c r="J16" s="49"/>
      <c r="K16" s="228"/>
      <c r="L16" s="49"/>
      <c r="M16" s="228"/>
      <c r="N16" s="39"/>
      <c r="O16" s="228"/>
      <c r="P16" s="39"/>
      <c r="Q16" s="228"/>
      <c r="R16" s="39"/>
      <c r="S16" s="228"/>
      <c r="T16" s="39"/>
      <c r="U16" s="228"/>
    </row>
    <row r="17" spans="1:21" s="9" customFormat="1" ht="78.75" x14ac:dyDescent="0.3">
      <c r="A17" s="403"/>
      <c r="B17" s="18" t="s">
        <v>138</v>
      </c>
      <c r="D17" s="10" t="s">
        <v>679</v>
      </c>
      <c r="F17" s="312" t="s">
        <v>933</v>
      </c>
      <c r="G17" s="18"/>
      <c r="H17" s="312" t="s">
        <v>800</v>
      </c>
      <c r="I17" s="18"/>
      <c r="J17" s="49"/>
      <c r="K17" s="228"/>
      <c r="L17" s="357" t="s">
        <v>710</v>
      </c>
      <c r="M17" s="228"/>
      <c r="N17" s="39"/>
      <c r="O17" s="228"/>
      <c r="P17" s="39"/>
      <c r="Q17" s="228"/>
      <c r="R17" s="39"/>
      <c r="S17" s="228"/>
      <c r="T17" s="39"/>
      <c r="U17" s="228"/>
    </row>
    <row r="18" spans="1:21" s="9" customFormat="1" ht="78.75" x14ac:dyDescent="0.3">
      <c r="A18" s="403"/>
      <c r="B18" s="18" t="s">
        <v>139</v>
      </c>
      <c r="D18" s="10" t="s">
        <v>679</v>
      </c>
      <c r="F18" s="312" t="s">
        <v>933</v>
      </c>
      <c r="G18" s="238"/>
      <c r="H18" s="312" t="s">
        <v>800</v>
      </c>
      <c r="I18" s="238"/>
      <c r="J18" s="49"/>
      <c r="K18" s="228"/>
      <c r="L18" s="49"/>
      <c r="M18" s="228"/>
      <c r="N18" s="39"/>
      <c r="O18" s="228"/>
      <c r="P18" s="39"/>
      <c r="Q18" s="228"/>
      <c r="R18" s="39"/>
      <c r="S18" s="228"/>
      <c r="T18" s="39"/>
      <c r="U18" s="228"/>
    </row>
    <row r="19" spans="1:21" s="9" customFormat="1" ht="78.75" x14ac:dyDescent="0.3">
      <c r="A19" s="403"/>
      <c r="B19" s="18" t="s">
        <v>140</v>
      </c>
      <c r="D19" s="10" t="s">
        <v>679</v>
      </c>
      <c r="F19" s="312" t="s">
        <v>933</v>
      </c>
      <c r="G19" s="18"/>
      <c r="H19" s="312" t="s">
        <v>800</v>
      </c>
      <c r="I19" s="18"/>
      <c r="J19" s="49"/>
      <c r="K19" s="228"/>
      <c r="L19" s="49"/>
      <c r="M19" s="228"/>
      <c r="N19" s="39"/>
      <c r="O19" s="228"/>
      <c r="P19" s="39"/>
      <c r="Q19" s="228"/>
      <c r="R19" s="39"/>
      <c r="S19" s="228"/>
      <c r="T19" s="39"/>
      <c r="U19" s="228"/>
    </row>
    <row r="20" spans="1:21" s="9" customFormat="1" ht="131.25" customHeight="1" x14ac:dyDescent="0.3">
      <c r="A20" s="402"/>
      <c r="B20" s="18" t="s">
        <v>141</v>
      </c>
      <c r="D20" s="10" t="s">
        <v>679</v>
      </c>
      <c r="F20" s="312" t="s">
        <v>934</v>
      </c>
      <c r="G20" s="18"/>
      <c r="H20" s="312" t="s">
        <v>800</v>
      </c>
      <c r="I20" s="18"/>
      <c r="J20" s="315" t="s">
        <v>775</v>
      </c>
      <c r="K20" s="228"/>
      <c r="L20" s="358" t="s">
        <v>793</v>
      </c>
      <c r="M20" s="228"/>
      <c r="N20" s="39"/>
      <c r="O20" s="228"/>
      <c r="P20" s="39"/>
      <c r="Q20" s="228"/>
      <c r="R20" s="39"/>
      <c r="S20" s="228"/>
      <c r="T20" s="39"/>
      <c r="U20" s="228"/>
    </row>
    <row r="21" spans="1:21" s="9" customFormat="1" ht="65.25" customHeight="1" x14ac:dyDescent="0.3">
      <c r="A21" s="402"/>
      <c r="B21" s="18" t="s">
        <v>142</v>
      </c>
      <c r="D21" s="354">
        <v>1</v>
      </c>
      <c r="F21" s="312" t="s">
        <v>934</v>
      </c>
      <c r="G21" s="18"/>
      <c r="H21" s="87" t="s">
        <v>110</v>
      </c>
      <c r="I21" s="18"/>
      <c r="J21" s="318" t="s">
        <v>791</v>
      </c>
      <c r="K21" s="228"/>
      <c r="L21" s="49"/>
      <c r="M21" s="228"/>
      <c r="N21" s="39"/>
      <c r="O21" s="228"/>
      <c r="P21" s="39"/>
      <c r="Q21" s="228"/>
      <c r="R21" s="39"/>
      <c r="S21" s="228"/>
      <c r="T21" s="39"/>
      <c r="U21" s="228"/>
    </row>
    <row r="22" spans="1:21" s="227" customFormat="1" x14ac:dyDescent="0.3">
      <c r="A22" s="226"/>
    </row>
  </sheetData>
  <mergeCells count="2">
    <mergeCell ref="A7:A13"/>
    <mergeCell ref="A15:A21"/>
  </mergeCells>
  <pageMargins left="0.70866141732283472" right="0.70866141732283472" top="0.74803149606299213" bottom="0.74803149606299213" header="0.31496062992125984" footer="0.31496062992125984"/>
  <pageSetup paperSize="8" scale="39" orientation="landscape" horizontalDpi="1200" verticalDpi="12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27"/>
  <sheetViews>
    <sheetView zoomScale="85" zoomScaleNormal="85" zoomScalePageLayoutView="125" workbookViewId="0">
      <selection activeCell="F9" sqref="F9"/>
    </sheetView>
  </sheetViews>
  <sheetFormatPr baseColWidth="10" defaultColWidth="10.5" defaultRowHeight="16.5" x14ac:dyDescent="0.3"/>
  <cols>
    <col min="1" max="1" width="12.5" style="225" customWidth="1"/>
    <col min="2" max="2" width="49.875" style="225" customWidth="1"/>
    <col min="3" max="3" width="3.875" style="225" customWidth="1"/>
    <col min="4" max="4" width="41" style="225" customWidth="1"/>
    <col min="5" max="5" width="3.875" style="225" customWidth="1"/>
    <col min="6" max="6" width="27.5" style="225" customWidth="1"/>
    <col min="7" max="7" width="3.875" style="225" customWidth="1"/>
    <col min="8" max="8" width="27.5" style="225" customWidth="1"/>
    <col min="9" max="9" width="3.875" style="225" customWidth="1"/>
    <col min="10" max="10" width="48"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37" t="s">
        <v>144</v>
      </c>
    </row>
    <row r="3" spans="1:21" s="40" customFormat="1" ht="141.75" x14ac:dyDescent="0.25">
      <c r="A3" s="259" t="s">
        <v>145</v>
      </c>
      <c r="B3" s="283" t="s">
        <v>146</v>
      </c>
      <c r="D3" s="368" t="s">
        <v>892</v>
      </c>
      <c r="F3" s="58"/>
      <c r="H3" s="58"/>
      <c r="J3" s="318" t="s">
        <v>795</v>
      </c>
      <c r="L3" s="318" t="s">
        <v>708</v>
      </c>
      <c r="N3" s="39"/>
      <c r="P3" s="39"/>
      <c r="R3" s="39"/>
      <c r="T3" s="39"/>
    </row>
    <row r="4" spans="1:21" s="38" customFormat="1" ht="19.5" x14ac:dyDescent="0.25">
      <c r="A4" s="56"/>
      <c r="B4" s="48"/>
      <c r="D4" s="47"/>
      <c r="F4" s="47"/>
      <c r="H4" s="47"/>
      <c r="J4" s="48" t="s">
        <v>761</v>
      </c>
      <c r="L4" s="40"/>
      <c r="N4" s="48"/>
      <c r="P4" s="48"/>
      <c r="R4" s="48"/>
      <c r="T4" s="48"/>
    </row>
    <row r="5" spans="1:21" s="53" customFormat="1" ht="78" x14ac:dyDescent="0.25">
      <c r="A5" s="51"/>
      <c r="B5" s="285"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8"/>
      <c r="D6" s="47"/>
      <c r="F6" s="47"/>
      <c r="H6" s="47"/>
      <c r="J6" s="48"/>
      <c r="N6" s="48"/>
      <c r="P6" s="48"/>
      <c r="R6" s="48"/>
      <c r="T6" s="48"/>
    </row>
    <row r="7" spans="1:21" s="9" customFormat="1" ht="354.75" customHeight="1" x14ac:dyDescent="0.25">
      <c r="A7" s="14"/>
      <c r="B7" s="286" t="s">
        <v>147</v>
      </c>
      <c r="D7" s="10" t="s">
        <v>738</v>
      </c>
      <c r="F7" s="87" t="s">
        <v>735</v>
      </c>
      <c r="G7" s="18"/>
      <c r="H7" s="312" t="s">
        <v>799</v>
      </c>
      <c r="I7" s="18"/>
      <c r="J7" s="318" t="s">
        <v>762</v>
      </c>
      <c r="K7" s="18"/>
      <c r="L7" s="318" t="s">
        <v>707</v>
      </c>
      <c r="M7" s="18"/>
      <c r="N7" s="39"/>
      <c r="O7" s="38"/>
      <c r="P7" s="39"/>
      <c r="Q7" s="38"/>
      <c r="R7" s="39"/>
      <c r="S7" s="38"/>
      <c r="T7" s="39"/>
      <c r="U7" s="18"/>
    </row>
    <row r="8" spans="1:21" s="9" customFormat="1" ht="49.5" x14ac:dyDescent="0.25">
      <c r="A8" s="14"/>
      <c r="B8" s="284" t="s">
        <v>148</v>
      </c>
      <c r="D8" s="10" t="s">
        <v>544</v>
      </c>
      <c r="F8" s="87" t="s">
        <v>64</v>
      </c>
      <c r="G8" s="18"/>
      <c r="H8" s="312"/>
      <c r="I8" s="18"/>
      <c r="J8" s="49" t="s">
        <v>742</v>
      </c>
      <c r="K8" s="38"/>
      <c r="L8" s="49"/>
      <c r="M8" s="38"/>
      <c r="N8" s="39"/>
      <c r="O8" s="38"/>
      <c r="P8" s="39"/>
      <c r="Q8" s="38"/>
      <c r="R8" s="39"/>
      <c r="S8" s="38"/>
      <c r="T8" s="39"/>
      <c r="U8" s="38"/>
    </row>
    <row r="9" spans="1:21" s="9" customFormat="1" ht="145.5" customHeight="1" x14ac:dyDescent="0.25">
      <c r="A9" s="14"/>
      <c r="B9" s="284" t="s">
        <v>149</v>
      </c>
      <c r="D9" s="10" t="s">
        <v>556</v>
      </c>
      <c r="F9" s="312" t="s">
        <v>933</v>
      </c>
      <c r="G9" s="18"/>
      <c r="H9" s="312" t="s">
        <v>801</v>
      </c>
      <c r="I9" s="18"/>
      <c r="J9" s="49" t="s">
        <v>739</v>
      </c>
      <c r="K9" s="40"/>
      <c r="L9" s="49"/>
      <c r="M9" s="40"/>
      <c r="N9" s="39"/>
      <c r="O9" s="40"/>
      <c r="P9" s="39"/>
      <c r="Q9" s="40"/>
      <c r="R9" s="39"/>
      <c r="S9" s="40"/>
      <c r="T9" s="39"/>
      <c r="U9" s="40"/>
    </row>
    <row r="10" spans="1:21" s="9" customFormat="1" ht="54.95" customHeight="1" x14ac:dyDescent="0.25">
      <c r="A10" s="14"/>
      <c r="B10" s="286" t="s">
        <v>150</v>
      </c>
      <c r="D10" s="10" t="s">
        <v>544</v>
      </c>
      <c r="F10" s="312"/>
      <c r="G10" s="18"/>
      <c r="H10" s="87"/>
      <c r="I10" s="18"/>
      <c r="J10" s="49" t="s">
        <v>742</v>
      </c>
      <c r="K10" s="38"/>
      <c r="L10" s="49"/>
      <c r="M10" s="38"/>
      <c r="N10" s="39"/>
      <c r="O10" s="38"/>
      <c r="P10" s="39"/>
      <c r="Q10" s="38"/>
      <c r="R10" s="39"/>
      <c r="S10" s="38"/>
      <c r="T10" s="39"/>
      <c r="U10" s="38"/>
    </row>
    <row r="11" spans="1:21" s="9" customFormat="1" ht="54.95" customHeight="1" x14ac:dyDescent="0.25">
      <c r="A11" s="14"/>
      <c r="B11" s="286" t="s">
        <v>151</v>
      </c>
      <c r="D11" s="10" t="s">
        <v>544</v>
      </c>
      <c r="F11" s="312"/>
      <c r="G11" s="18"/>
      <c r="H11" s="87"/>
      <c r="I11" s="18"/>
      <c r="J11" s="49" t="s">
        <v>742</v>
      </c>
      <c r="K11" s="18"/>
      <c r="L11" s="49"/>
      <c r="M11" s="18"/>
      <c r="N11" s="39"/>
      <c r="O11" s="18"/>
      <c r="P11" s="39"/>
      <c r="Q11" s="18"/>
      <c r="R11" s="39"/>
      <c r="S11" s="18"/>
      <c r="T11" s="39"/>
      <c r="U11" s="18"/>
    </row>
    <row r="12" spans="1:21" s="9" customFormat="1" ht="54.95" customHeight="1" x14ac:dyDescent="0.25">
      <c r="A12" s="14"/>
      <c r="B12" s="287" t="s">
        <v>152</v>
      </c>
      <c r="D12" s="10" t="s">
        <v>544</v>
      </c>
      <c r="F12" s="312"/>
      <c r="G12" s="18"/>
      <c r="H12" s="87"/>
      <c r="I12" s="18"/>
      <c r="J12" s="49" t="s">
        <v>742</v>
      </c>
      <c r="K12" s="18"/>
      <c r="L12" s="49"/>
      <c r="M12" s="18"/>
      <c r="N12" s="39"/>
      <c r="O12" s="18"/>
      <c r="P12" s="39"/>
      <c r="Q12" s="18"/>
      <c r="R12" s="39"/>
      <c r="S12" s="18"/>
      <c r="T12" s="39"/>
      <c r="U12" s="18"/>
    </row>
    <row r="13" spans="1:21" s="71" customFormat="1" ht="91.5" customHeight="1" x14ac:dyDescent="0.25">
      <c r="A13" s="14"/>
      <c r="B13" s="286" t="s">
        <v>153</v>
      </c>
      <c r="D13" s="10" t="s">
        <v>734</v>
      </c>
      <c r="E13" s="9"/>
      <c r="F13" s="312" t="s">
        <v>933</v>
      </c>
      <c r="G13" s="18"/>
      <c r="H13" s="312" t="s">
        <v>802</v>
      </c>
      <c r="I13" s="18"/>
      <c r="J13" s="49" t="s">
        <v>739</v>
      </c>
      <c r="K13" s="18"/>
      <c r="L13" s="49"/>
      <c r="M13" s="18"/>
      <c r="N13" s="39"/>
      <c r="O13" s="18"/>
      <c r="P13" s="39"/>
      <c r="Q13" s="18"/>
      <c r="R13" s="39"/>
      <c r="S13" s="18"/>
      <c r="T13" s="39"/>
      <c r="U13" s="18"/>
    </row>
    <row r="14" spans="1:21" s="71" customFormat="1" ht="108.75" customHeight="1" x14ac:dyDescent="0.25">
      <c r="A14" s="14"/>
      <c r="B14" s="286" t="s">
        <v>143</v>
      </c>
      <c r="D14" s="10" t="s">
        <v>734</v>
      </c>
      <c r="E14" s="9"/>
      <c r="F14" s="312" t="s">
        <v>933</v>
      </c>
      <c r="G14" s="18"/>
      <c r="H14" s="312" t="s">
        <v>802</v>
      </c>
      <c r="I14" s="18"/>
      <c r="J14" s="49" t="s">
        <v>739</v>
      </c>
      <c r="K14" s="18"/>
      <c r="L14" s="49"/>
      <c r="M14" s="18"/>
      <c r="N14" s="39"/>
      <c r="O14" s="18"/>
      <c r="P14" s="39"/>
      <c r="Q14" s="18"/>
      <c r="R14" s="39"/>
      <c r="S14" s="18"/>
      <c r="T14" s="39"/>
      <c r="U14" s="18"/>
    </row>
    <row r="15" spans="1:21" s="71" customFormat="1" ht="54.95" customHeight="1" x14ac:dyDescent="0.25">
      <c r="A15" s="14"/>
      <c r="B15" s="287" t="s">
        <v>154</v>
      </c>
      <c r="D15" s="10"/>
      <c r="E15" s="9"/>
      <c r="F15" s="87"/>
      <c r="G15" s="18"/>
      <c r="H15" s="87"/>
      <c r="I15" s="18"/>
      <c r="J15" s="49"/>
      <c r="K15" s="18"/>
      <c r="L15" s="49"/>
      <c r="M15" s="18"/>
      <c r="N15" s="39"/>
      <c r="O15" s="18"/>
      <c r="P15" s="39"/>
      <c r="Q15" s="18"/>
      <c r="R15" s="39"/>
      <c r="S15" s="18"/>
      <c r="T15" s="39"/>
      <c r="U15" s="18"/>
    </row>
    <row r="16" spans="1:21" s="227" customFormat="1" ht="31.5" x14ac:dyDescent="0.3">
      <c r="A16" s="14"/>
      <c r="B16" s="288" t="s">
        <v>155</v>
      </c>
      <c r="D16" s="10" t="s">
        <v>544</v>
      </c>
      <c r="E16" s="9"/>
      <c r="F16" s="312"/>
      <c r="G16" s="18"/>
      <c r="H16" s="312"/>
      <c r="I16" s="18"/>
      <c r="J16" s="49" t="s">
        <v>742</v>
      </c>
      <c r="K16" s="18"/>
      <c r="L16" s="49"/>
      <c r="M16" s="18"/>
      <c r="N16" s="39"/>
      <c r="O16" s="18"/>
      <c r="P16" s="39"/>
      <c r="Q16" s="18"/>
      <c r="R16" s="39"/>
      <c r="S16" s="18"/>
      <c r="T16" s="39"/>
      <c r="U16" s="18"/>
    </row>
    <row r="17" spans="1:21" ht="94.5" x14ac:dyDescent="0.3">
      <c r="A17" s="70"/>
      <c r="B17" s="289" t="s">
        <v>156</v>
      </c>
      <c r="C17" s="252"/>
      <c r="D17" s="10" t="s">
        <v>556</v>
      </c>
      <c r="E17" s="71"/>
      <c r="F17" s="312" t="s">
        <v>933</v>
      </c>
      <c r="G17" s="280"/>
      <c r="H17" s="312" t="s">
        <v>802</v>
      </c>
      <c r="I17" s="280"/>
      <c r="J17" s="49" t="s">
        <v>739</v>
      </c>
      <c r="K17" s="280"/>
      <c r="L17" s="49"/>
      <c r="M17" s="280"/>
      <c r="N17" s="74"/>
      <c r="O17" s="280"/>
      <c r="P17" s="74"/>
      <c r="Q17" s="280"/>
      <c r="R17" s="74"/>
      <c r="S17" s="280"/>
      <c r="T17" s="74"/>
      <c r="U17" s="280"/>
    </row>
    <row r="18" spans="1:21" ht="94.5" x14ac:dyDescent="0.3">
      <c r="A18" s="15"/>
      <c r="B18" s="290" t="s">
        <v>157</v>
      </c>
      <c r="C18" s="252"/>
      <c r="D18" s="10" t="s">
        <v>556</v>
      </c>
      <c r="E18" s="11"/>
      <c r="F18" s="312" t="s">
        <v>933</v>
      </c>
      <c r="G18" s="253"/>
      <c r="H18" s="312" t="s">
        <v>802</v>
      </c>
      <c r="I18" s="253"/>
      <c r="J18" s="49" t="s">
        <v>796</v>
      </c>
      <c r="K18" s="253"/>
      <c r="L18" s="49"/>
      <c r="M18" s="253"/>
      <c r="N18" s="41"/>
      <c r="O18" s="253"/>
      <c r="P18" s="41"/>
      <c r="Q18" s="253"/>
      <c r="R18" s="41"/>
      <c r="S18" s="253"/>
      <c r="T18" s="41"/>
      <c r="U18" s="253"/>
    </row>
    <row r="19" spans="1:21" x14ac:dyDescent="0.3">
      <c r="L19" s="228"/>
    </row>
    <row r="20" spans="1:21" x14ac:dyDescent="0.3">
      <c r="L20" s="228"/>
    </row>
    <row r="21" spans="1:21" x14ac:dyDescent="0.3">
      <c r="L21" s="228"/>
    </row>
    <row r="22" spans="1:21" x14ac:dyDescent="0.3">
      <c r="L22" s="228"/>
    </row>
    <row r="23" spans="1:21" x14ac:dyDescent="0.3">
      <c r="L23" s="228"/>
    </row>
    <row r="24" spans="1:21" x14ac:dyDescent="0.3">
      <c r="L24" s="228"/>
    </row>
    <row r="25" spans="1:21" x14ac:dyDescent="0.3">
      <c r="L25" s="228"/>
    </row>
    <row r="26" spans="1:21" x14ac:dyDescent="0.3">
      <c r="L26" s="228"/>
    </row>
    <row r="27" spans="1:21" x14ac:dyDescent="0.3">
      <c r="L27" s="227"/>
    </row>
  </sheetData>
  <pageMargins left="0.25" right="0.25" top="0.75" bottom="0.75" header="0.3" footer="0.3"/>
  <pageSetup paperSize="8" scale="77" orientation="landscape" horizontalDpi="1200" verticalDpi="120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23"/>
  <sheetViews>
    <sheetView zoomScale="85" zoomScaleNormal="85" zoomScalePageLayoutView="125" workbookViewId="0">
      <selection activeCell="J3" sqref="J3"/>
    </sheetView>
  </sheetViews>
  <sheetFormatPr baseColWidth="10" defaultColWidth="10.5" defaultRowHeight="16.5" x14ac:dyDescent="0.3"/>
  <cols>
    <col min="1" max="1" width="18" style="225" customWidth="1"/>
    <col min="2" max="2" width="37" style="235" customWidth="1"/>
    <col min="3" max="3" width="3.5" style="225" customWidth="1"/>
    <col min="4" max="4" width="41.375" style="225" customWidth="1"/>
    <col min="5" max="5" width="3.5" style="225" customWidth="1"/>
    <col min="6" max="6" width="30.5" style="225" customWidth="1"/>
    <col min="7" max="7" width="3.5" style="225" customWidth="1"/>
    <col min="8" max="8" width="30.5" style="225" customWidth="1"/>
    <col min="9" max="9" width="3.5" style="225" customWidth="1"/>
    <col min="10" max="10" width="64.37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158</v>
      </c>
    </row>
    <row r="3" spans="1:21" s="40" customFormat="1" ht="408.75" customHeight="1" x14ac:dyDescent="0.25">
      <c r="A3" s="259" t="s">
        <v>159</v>
      </c>
      <c r="B3" s="57" t="s">
        <v>160</v>
      </c>
      <c r="D3" s="10" t="s">
        <v>893</v>
      </c>
      <c r="F3" s="58"/>
      <c r="H3" s="58"/>
      <c r="J3" s="358" t="s">
        <v>926</v>
      </c>
      <c r="L3" s="318" t="s">
        <v>692</v>
      </c>
      <c r="N3" s="39"/>
      <c r="P3" s="39"/>
      <c r="R3" s="39"/>
      <c r="T3" s="39"/>
    </row>
    <row r="4" spans="1:21" s="38" customFormat="1" ht="19.5" x14ac:dyDescent="0.25">
      <c r="A4" s="56"/>
      <c r="B4" s="47"/>
      <c r="D4" s="47"/>
      <c r="F4" s="47"/>
      <c r="H4" s="47"/>
      <c r="J4" s="48"/>
      <c r="L4" s="40"/>
      <c r="N4" s="48"/>
      <c r="P4" s="48"/>
      <c r="R4" s="48"/>
      <c r="T4" s="48"/>
    </row>
    <row r="5" spans="1:21" s="53" customFormat="1" ht="78" x14ac:dyDescent="0.25">
      <c r="A5" s="51"/>
      <c r="B5" s="52"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7"/>
      <c r="D6" s="47"/>
      <c r="F6" s="47"/>
      <c r="H6" s="47"/>
      <c r="J6" s="48"/>
      <c r="N6" s="48"/>
      <c r="P6" s="48"/>
      <c r="R6" s="48"/>
      <c r="T6" s="48"/>
    </row>
    <row r="7" spans="1:21" s="9" customFormat="1" ht="409.5" customHeight="1" x14ac:dyDescent="0.25">
      <c r="A7" s="14"/>
      <c r="B7" s="16" t="s">
        <v>161</v>
      </c>
      <c r="D7" s="10" t="s">
        <v>546</v>
      </c>
      <c r="F7" s="87" t="s">
        <v>64</v>
      </c>
      <c r="G7" s="18"/>
      <c r="H7" s="312" t="s">
        <v>797</v>
      </c>
      <c r="I7" s="18"/>
      <c r="J7" s="313" t="s">
        <v>925</v>
      </c>
      <c r="K7" s="18"/>
      <c r="L7" s="318" t="s">
        <v>689</v>
      </c>
      <c r="M7" s="18"/>
      <c r="N7" s="39"/>
      <c r="O7" s="38"/>
      <c r="P7" s="39"/>
      <c r="Q7" s="38"/>
      <c r="R7" s="39"/>
      <c r="S7" s="38"/>
      <c r="T7" s="39"/>
      <c r="U7" s="18"/>
    </row>
    <row r="8" spans="1:21" s="9" customFormat="1" ht="78.75" customHeight="1" x14ac:dyDescent="0.25">
      <c r="A8" s="14"/>
      <c r="B8" s="221" t="s">
        <v>162</v>
      </c>
      <c r="D8" s="10" t="s">
        <v>679</v>
      </c>
      <c r="F8" s="316" t="s">
        <v>743</v>
      </c>
      <c r="G8" s="18"/>
      <c r="H8" s="312" t="s">
        <v>797</v>
      </c>
      <c r="I8" s="18"/>
      <c r="J8" s="319"/>
      <c r="K8" s="38"/>
      <c r="L8" s="49"/>
      <c r="M8" s="38"/>
      <c r="N8" s="39"/>
      <c r="O8" s="38"/>
      <c r="P8" s="39"/>
      <c r="Q8" s="38"/>
      <c r="R8" s="39"/>
      <c r="S8" s="38"/>
      <c r="T8" s="39"/>
      <c r="U8" s="38"/>
    </row>
    <row r="9" spans="1:21" s="9" customFormat="1" ht="110.25" customHeight="1" x14ac:dyDescent="0.25">
      <c r="A9" s="14"/>
      <c r="B9" s="222" t="s">
        <v>163</v>
      </c>
      <c r="D9" s="10" t="s">
        <v>546</v>
      </c>
      <c r="F9" s="87" t="s">
        <v>64</v>
      </c>
      <c r="G9" s="18"/>
      <c r="H9" s="312" t="s">
        <v>797</v>
      </c>
      <c r="I9" s="18"/>
      <c r="J9" s="320"/>
      <c r="K9" s="40"/>
      <c r="L9" s="318" t="s">
        <v>705</v>
      </c>
      <c r="M9" s="40"/>
      <c r="N9" s="39"/>
      <c r="O9" s="40"/>
      <c r="P9" s="39"/>
      <c r="Q9" s="40"/>
      <c r="R9" s="39"/>
      <c r="S9" s="40"/>
      <c r="T9" s="39"/>
      <c r="U9" s="40"/>
    </row>
    <row r="10" spans="1:21" s="9" customFormat="1" ht="95.25" customHeight="1" x14ac:dyDescent="0.25">
      <c r="A10" s="14"/>
      <c r="B10" s="222" t="s">
        <v>164</v>
      </c>
      <c r="D10" s="10" t="s">
        <v>556</v>
      </c>
      <c r="F10" s="353" t="s">
        <v>743</v>
      </c>
      <c r="G10" s="18"/>
      <c r="H10" s="312" t="s">
        <v>797</v>
      </c>
      <c r="I10" s="18"/>
      <c r="J10" s="49"/>
      <c r="K10" s="40"/>
      <c r="L10" s="49"/>
      <c r="M10" s="40"/>
      <c r="N10" s="39"/>
      <c r="O10" s="40"/>
      <c r="P10" s="39"/>
      <c r="Q10" s="40"/>
      <c r="R10" s="39"/>
      <c r="S10" s="40"/>
      <c r="T10" s="39"/>
      <c r="U10" s="40"/>
    </row>
    <row r="11" spans="1:21" s="9" customFormat="1" ht="98.25" customHeight="1" x14ac:dyDescent="0.25">
      <c r="A11" s="14"/>
      <c r="B11" s="220" t="s">
        <v>165</v>
      </c>
      <c r="D11" s="10" t="s">
        <v>556</v>
      </c>
      <c r="F11" s="87" t="s">
        <v>545</v>
      </c>
      <c r="G11" s="18"/>
      <c r="H11" s="312" t="s">
        <v>797</v>
      </c>
      <c r="I11" s="18"/>
      <c r="J11" s="319"/>
      <c r="K11" s="38"/>
      <c r="L11" s="49"/>
      <c r="M11" s="38"/>
      <c r="N11" s="39"/>
      <c r="O11" s="38"/>
      <c r="P11" s="39"/>
      <c r="Q11" s="38"/>
      <c r="R11" s="39"/>
      <c r="S11" s="38"/>
      <c r="T11" s="39"/>
      <c r="U11" s="38"/>
    </row>
    <row r="12" spans="1:21" s="9" customFormat="1" ht="90" customHeight="1" x14ac:dyDescent="0.25">
      <c r="A12" s="14"/>
      <c r="B12" s="222" t="s">
        <v>166</v>
      </c>
      <c r="D12" s="10" t="s">
        <v>556</v>
      </c>
      <c r="F12" s="87" t="s">
        <v>545</v>
      </c>
      <c r="G12" s="18"/>
      <c r="H12" s="312" t="s">
        <v>797</v>
      </c>
      <c r="I12" s="18"/>
      <c r="J12" s="318" t="s">
        <v>685</v>
      </c>
      <c r="K12" s="18"/>
      <c r="L12" s="49"/>
      <c r="M12" s="18"/>
      <c r="N12" s="39"/>
      <c r="O12" s="18"/>
      <c r="P12" s="39"/>
      <c r="Q12" s="18"/>
      <c r="R12" s="39"/>
      <c r="S12" s="18"/>
      <c r="T12" s="39"/>
      <c r="U12" s="18"/>
    </row>
    <row r="13" spans="1:21" s="9" customFormat="1" ht="86.25" customHeight="1" x14ac:dyDescent="0.25">
      <c r="A13" s="14"/>
      <c r="B13" s="221" t="s">
        <v>167</v>
      </c>
      <c r="D13" s="10" t="s">
        <v>546</v>
      </c>
      <c r="F13" s="87" t="s">
        <v>64</v>
      </c>
      <c r="G13" s="18"/>
      <c r="H13" s="87" t="s">
        <v>110</v>
      </c>
      <c r="I13" s="18"/>
      <c r="J13" s="49"/>
      <c r="K13" s="18"/>
      <c r="L13" s="49"/>
      <c r="M13" s="18"/>
      <c r="N13" s="39"/>
      <c r="O13" s="18"/>
      <c r="P13" s="39"/>
      <c r="Q13" s="18"/>
      <c r="R13" s="39"/>
      <c r="S13" s="18"/>
      <c r="T13" s="39"/>
      <c r="U13" s="18"/>
    </row>
    <row r="14" spans="1:21" s="9" customFormat="1" ht="129.75" customHeight="1" x14ac:dyDescent="0.25">
      <c r="A14" s="14"/>
      <c r="B14" s="221" t="s">
        <v>168</v>
      </c>
      <c r="D14" s="10" t="s">
        <v>546</v>
      </c>
      <c r="F14" s="87" t="s">
        <v>64</v>
      </c>
      <c r="G14" s="18"/>
      <c r="H14" s="316" t="s">
        <v>684</v>
      </c>
      <c r="I14" s="18"/>
      <c r="J14" s="318" t="s">
        <v>744</v>
      </c>
      <c r="K14" s="18"/>
      <c r="L14" s="49"/>
      <c r="M14" s="18"/>
      <c r="N14" s="39"/>
      <c r="O14" s="18"/>
      <c r="P14" s="39"/>
      <c r="Q14" s="18"/>
      <c r="R14" s="39"/>
      <c r="S14" s="18"/>
      <c r="T14" s="39"/>
      <c r="U14" s="18"/>
    </row>
    <row r="15" spans="1:21" s="9" customFormat="1" ht="126" customHeight="1" x14ac:dyDescent="0.3">
      <c r="A15" s="14"/>
      <c r="B15" s="222" t="s">
        <v>169</v>
      </c>
      <c r="D15" s="10" t="s">
        <v>556</v>
      </c>
      <c r="F15" s="353" t="s">
        <v>916</v>
      </c>
      <c r="G15" s="228"/>
      <c r="H15" s="87" t="s">
        <v>110</v>
      </c>
      <c r="I15" s="228"/>
      <c r="J15" s="318" t="s">
        <v>917</v>
      </c>
      <c r="K15" s="228"/>
      <c r="L15" s="49"/>
      <c r="M15" s="228"/>
      <c r="N15" s="39"/>
      <c r="O15" s="228"/>
      <c r="P15" s="39"/>
      <c r="Q15" s="228"/>
      <c r="R15" s="39"/>
      <c r="S15" s="228"/>
      <c r="T15" s="39"/>
      <c r="U15" s="228"/>
    </row>
    <row r="16" spans="1:21" s="9" customFormat="1" ht="32.25" customHeight="1" x14ac:dyDescent="0.3">
      <c r="A16" s="14"/>
      <c r="B16" s="221" t="s">
        <v>170</v>
      </c>
      <c r="D16" s="10" t="s">
        <v>556</v>
      </c>
      <c r="F16" s="317" t="s">
        <v>900</v>
      </c>
      <c r="G16" s="228"/>
      <c r="H16" s="87" t="s">
        <v>110</v>
      </c>
      <c r="I16" s="228"/>
      <c r="J16" s="49"/>
      <c r="K16" s="228"/>
      <c r="L16" s="49"/>
      <c r="M16" s="228"/>
      <c r="N16" s="39"/>
      <c r="O16" s="228"/>
      <c r="P16" s="39"/>
      <c r="Q16" s="228"/>
      <c r="R16" s="39"/>
      <c r="S16" s="228"/>
      <c r="T16" s="39"/>
      <c r="U16" s="228"/>
    </row>
    <row r="17" spans="1:21" s="9" customFormat="1" ht="32.25" customHeight="1" x14ac:dyDescent="0.3">
      <c r="A17" s="14"/>
      <c r="B17" s="223" t="s">
        <v>171</v>
      </c>
      <c r="D17" s="10" t="s">
        <v>556</v>
      </c>
      <c r="F17" s="317" t="s">
        <v>899</v>
      </c>
      <c r="G17" s="228"/>
      <c r="H17" s="87" t="s">
        <v>110</v>
      </c>
      <c r="I17" s="228"/>
      <c r="J17" s="49"/>
      <c r="K17" s="228"/>
      <c r="L17" s="49"/>
      <c r="M17" s="228"/>
      <c r="N17" s="39"/>
      <c r="O17" s="228"/>
      <c r="P17" s="39"/>
      <c r="Q17" s="228"/>
      <c r="R17" s="39"/>
      <c r="S17" s="228"/>
      <c r="T17" s="39"/>
      <c r="U17" s="228"/>
    </row>
    <row r="18" spans="1:21" s="9" customFormat="1" ht="32.25" customHeight="1" x14ac:dyDescent="0.3">
      <c r="A18" s="14"/>
      <c r="B18" s="16" t="s">
        <v>172</v>
      </c>
      <c r="D18" s="10" t="s">
        <v>556</v>
      </c>
      <c r="F18" s="87" t="s">
        <v>545</v>
      </c>
      <c r="G18" s="228"/>
      <c r="H18" s="87" t="s">
        <v>110</v>
      </c>
      <c r="I18" s="228"/>
      <c r="J18" s="319"/>
      <c r="K18" s="228"/>
      <c r="L18" s="49"/>
      <c r="M18" s="228"/>
      <c r="N18" s="39"/>
      <c r="O18" s="228"/>
      <c r="P18" s="39"/>
      <c r="Q18" s="228"/>
      <c r="R18" s="39"/>
      <c r="S18" s="228"/>
      <c r="T18" s="39"/>
      <c r="U18" s="228"/>
    </row>
    <row r="19" spans="1:21" s="227" customFormat="1" x14ac:dyDescent="0.3">
      <c r="A19" s="226"/>
      <c r="B19" s="236"/>
      <c r="L19" s="228"/>
    </row>
    <row r="20" spans="1:21" x14ac:dyDescent="0.3">
      <c r="L20" s="228"/>
    </row>
    <row r="21" spans="1:21" x14ac:dyDescent="0.3">
      <c r="L21" s="228"/>
    </row>
    <row r="22" spans="1:21" x14ac:dyDescent="0.3">
      <c r="L22" s="228"/>
    </row>
    <row r="23" spans="1:21" x14ac:dyDescent="0.3">
      <c r="L23" s="227"/>
    </row>
  </sheetData>
  <hyperlinks>
    <hyperlink ref="F17" r:id="rId1" xr:uid="{00000000-0004-0000-0600-000000000000}"/>
    <hyperlink ref="F16" r:id="rId2" xr:uid="{00000000-0004-0000-0600-000001000000}"/>
    <hyperlink ref="H14" r:id="rId3" xr:uid="{00000000-0004-0000-0600-000002000000}"/>
    <hyperlink ref="F8" r:id="rId4" xr:uid="{00000000-0004-0000-0600-000003000000}"/>
    <hyperlink ref="F10" r:id="rId5" xr:uid="{00000000-0004-0000-0600-000004000000}"/>
    <hyperlink ref="F13" r:id="rId6" display="https://rohstofftransparenz.de/en/rohstoffgewinnung/wirtschaftlich-berechtigter/" xr:uid="{00000000-0004-0000-0600-000005000000}"/>
    <hyperlink ref="F15" r:id="rId7" xr:uid="{A455B34A-EDD7-44B3-993E-3B3736CEF0C0}"/>
  </hyperlink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25"/>
  <sheetViews>
    <sheetView zoomScale="85" zoomScaleNormal="85" zoomScalePageLayoutView="125" workbookViewId="0">
      <selection activeCell="D3" sqref="D3"/>
    </sheetView>
  </sheetViews>
  <sheetFormatPr baseColWidth="10" defaultColWidth="10.5" defaultRowHeight="16.5" x14ac:dyDescent="0.3"/>
  <cols>
    <col min="1" max="1" width="15" style="225" customWidth="1"/>
    <col min="2" max="2" width="65.375" style="225" customWidth="1"/>
    <col min="3" max="3" width="3.375" style="225" customWidth="1"/>
    <col min="4" max="4" width="38.5" style="225" customWidth="1"/>
    <col min="5" max="5" width="3.375" style="225" customWidth="1"/>
    <col min="6" max="6" width="26.375" style="225" customWidth="1"/>
    <col min="7" max="7" width="3.375" style="225" customWidth="1"/>
    <col min="8" max="8" width="26.375" style="225" customWidth="1"/>
    <col min="9" max="9" width="3.375" style="225" customWidth="1"/>
    <col min="10" max="10" width="51" style="225" customWidth="1"/>
    <col min="11" max="11" width="3.375" style="225" customWidth="1"/>
    <col min="12" max="12" width="36.125" style="225" customWidth="1"/>
    <col min="13" max="13" width="3.375" style="225" customWidth="1"/>
    <col min="14" max="14" width="39.5" style="225" customWidth="1"/>
    <col min="15" max="15" width="3.375" style="225" customWidth="1"/>
    <col min="16" max="16" width="39.5" style="225" customWidth="1"/>
    <col min="17" max="17" width="3.375" style="225" customWidth="1"/>
    <col min="18" max="18" width="39.5" style="225" customWidth="1"/>
    <col min="19" max="19" width="3.375" style="225" customWidth="1"/>
    <col min="20" max="20" width="39.5" style="225" customWidth="1"/>
    <col min="21" max="21" width="3.375" style="225" customWidth="1"/>
    <col min="22" max="16384" width="10.5" style="225"/>
  </cols>
  <sheetData>
    <row r="1" spans="1:21" ht="27" x14ac:dyDescent="0.45">
      <c r="A1" s="224" t="s">
        <v>173</v>
      </c>
    </row>
    <row r="3" spans="1:21" s="40" customFormat="1" ht="126" x14ac:dyDescent="0.25">
      <c r="A3" s="259" t="s">
        <v>174</v>
      </c>
      <c r="B3" s="283" t="s">
        <v>175</v>
      </c>
      <c r="D3" s="368" t="s">
        <v>285</v>
      </c>
      <c r="F3" s="58"/>
      <c r="H3" s="58"/>
      <c r="J3" s="318" t="s">
        <v>803</v>
      </c>
      <c r="L3" s="318" t="s">
        <v>721</v>
      </c>
      <c r="N3" s="39"/>
      <c r="P3" s="39"/>
      <c r="R3" s="39"/>
      <c r="T3" s="39"/>
    </row>
    <row r="4" spans="1:21" s="38" customFormat="1" ht="19.5" x14ac:dyDescent="0.25">
      <c r="A4" s="56"/>
      <c r="B4" s="48"/>
      <c r="D4" s="47"/>
      <c r="F4" s="47"/>
      <c r="H4" s="47"/>
      <c r="J4" s="48"/>
      <c r="L4" s="40"/>
      <c r="N4" s="48"/>
      <c r="P4" s="48"/>
      <c r="R4" s="48"/>
      <c r="T4" s="48"/>
    </row>
    <row r="5" spans="1:21" s="53" customFormat="1" ht="78" x14ac:dyDescent="0.25">
      <c r="A5" s="51"/>
      <c r="B5" s="285" t="s">
        <v>96</v>
      </c>
      <c r="D5" s="83" t="s">
        <v>97</v>
      </c>
      <c r="E5" s="45"/>
      <c r="F5" s="83" t="s">
        <v>98</v>
      </c>
      <c r="G5" s="45"/>
      <c r="H5" s="83" t="s">
        <v>99</v>
      </c>
      <c r="J5" s="46" t="s">
        <v>100</v>
      </c>
      <c r="K5" s="45"/>
      <c r="L5" s="46" t="s">
        <v>101</v>
      </c>
      <c r="M5" s="45"/>
      <c r="N5" s="46" t="s">
        <v>102</v>
      </c>
      <c r="O5" s="45"/>
      <c r="P5" s="46" t="s">
        <v>103</v>
      </c>
      <c r="Q5" s="45"/>
      <c r="R5" s="46" t="s">
        <v>104</v>
      </c>
      <c r="S5" s="45"/>
      <c r="T5" s="46" t="s">
        <v>105</v>
      </c>
      <c r="U5" s="45"/>
    </row>
    <row r="6" spans="1:21" s="38" customFormat="1" ht="19.5" x14ac:dyDescent="0.25">
      <c r="A6" s="56"/>
      <c r="B6" s="48"/>
      <c r="D6" s="47"/>
      <c r="F6" s="47"/>
      <c r="H6" s="47"/>
      <c r="J6" s="48"/>
      <c r="N6" s="48"/>
      <c r="P6" s="48"/>
      <c r="R6" s="48"/>
      <c r="T6" s="48"/>
    </row>
    <row r="7" spans="1:21" s="40" customFormat="1" ht="47.25" x14ac:dyDescent="0.25">
      <c r="A7" s="259" t="s">
        <v>120</v>
      </c>
      <c r="B7" s="283" t="s">
        <v>176</v>
      </c>
      <c r="D7" s="10" t="s">
        <v>345</v>
      </c>
      <c r="F7" s="58"/>
      <c r="H7" s="58"/>
      <c r="J7" s="318" t="s">
        <v>770</v>
      </c>
      <c r="L7" s="49"/>
    </row>
    <row r="8" spans="1:21" s="38" customFormat="1" ht="19.5" x14ac:dyDescent="0.25">
      <c r="A8" s="68"/>
      <c r="B8" s="48"/>
      <c r="D8" s="47"/>
      <c r="F8" s="47"/>
      <c r="H8" s="47"/>
      <c r="J8" s="48"/>
    </row>
    <row r="9" spans="1:21" s="9" customFormat="1" ht="157.5" x14ac:dyDescent="0.25">
      <c r="A9" s="259" t="s">
        <v>177</v>
      </c>
      <c r="B9" s="287" t="s">
        <v>178</v>
      </c>
      <c r="D9" s="10" t="s">
        <v>546</v>
      </c>
      <c r="F9" s="87" t="s">
        <v>64</v>
      </c>
      <c r="G9" s="18"/>
      <c r="H9" s="312" t="s">
        <v>805</v>
      </c>
      <c r="I9" s="18"/>
      <c r="J9" s="318" t="s">
        <v>804</v>
      </c>
      <c r="K9" s="18"/>
      <c r="L9" s="318" t="s">
        <v>720</v>
      </c>
      <c r="M9" s="38"/>
      <c r="N9" s="39"/>
      <c r="O9" s="18"/>
      <c r="P9" s="39"/>
      <c r="Q9" s="38"/>
      <c r="R9" s="39"/>
      <c r="S9" s="38"/>
      <c r="T9" s="39"/>
      <c r="U9" s="18"/>
    </row>
    <row r="10" spans="1:21" s="9" customFormat="1" ht="51" customHeight="1" x14ac:dyDescent="0.25">
      <c r="A10" s="396" t="s">
        <v>179</v>
      </c>
      <c r="B10" s="288" t="s">
        <v>180</v>
      </c>
      <c r="D10" s="10" t="s">
        <v>109</v>
      </c>
      <c r="F10" s="87" t="s">
        <v>64</v>
      </c>
      <c r="G10" s="18"/>
      <c r="H10" s="87" t="s">
        <v>110</v>
      </c>
      <c r="I10" s="18"/>
      <c r="J10" s="49"/>
      <c r="K10" s="38"/>
      <c r="L10" s="49"/>
      <c r="M10" s="38"/>
      <c r="N10" s="39"/>
      <c r="O10" s="38"/>
      <c r="P10" s="39"/>
      <c r="Q10" s="38"/>
      <c r="R10" s="39"/>
      <c r="S10" s="38"/>
      <c r="T10" s="39"/>
      <c r="U10" s="38"/>
    </row>
    <row r="11" spans="1:21" s="9" customFormat="1" ht="51" customHeight="1" x14ac:dyDescent="0.25">
      <c r="A11" s="403"/>
      <c r="B11" s="291" t="s">
        <v>181</v>
      </c>
      <c r="D11" s="10" t="s">
        <v>109</v>
      </c>
      <c r="F11" s="87" t="s">
        <v>64</v>
      </c>
      <c r="G11" s="18"/>
      <c r="H11" s="87" t="s">
        <v>110</v>
      </c>
      <c r="I11" s="18"/>
      <c r="J11" s="49"/>
      <c r="K11" s="40"/>
      <c r="L11" s="49"/>
      <c r="M11" s="40"/>
      <c r="N11" s="39"/>
      <c r="O11" s="40"/>
      <c r="P11" s="39"/>
      <c r="Q11" s="40"/>
      <c r="R11" s="39"/>
      <c r="S11" s="40"/>
      <c r="T11" s="39"/>
      <c r="U11" s="40"/>
    </row>
    <row r="12" spans="1:21" s="9" customFormat="1" ht="51" customHeight="1" x14ac:dyDescent="0.25">
      <c r="A12" s="403"/>
      <c r="B12" s="291" t="s">
        <v>182</v>
      </c>
      <c r="D12" s="10" t="s">
        <v>109</v>
      </c>
      <c r="F12" s="87" t="s">
        <v>64</v>
      </c>
      <c r="G12" s="18"/>
      <c r="H12" s="87" t="s">
        <v>110</v>
      </c>
      <c r="I12" s="18"/>
      <c r="J12" s="49"/>
      <c r="K12" s="38"/>
      <c r="L12" s="49"/>
      <c r="M12" s="38"/>
      <c r="N12" s="39"/>
      <c r="O12" s="38"/>
      <c r="P12" s="39"/>
      <c r="Q12" s="38"/>
      <c r="R12" s="39"/>
      <c r="S12" s="38"/>
      <c r="T12" s="39"/>
      <c r="U12" s="38"/>
    </row>
    <row r="13" spans="1:21" s="9" customFormat="1" ht="51" customHeight="1" x14ac:dyDescent="0.25">
      <c r="A13" s="403"/>
      <c r="B13" s="291" t="s">
        <v>183</v>
      </c>
      <c r="D13" s="10" t="s">
        <v>109</v>
      </c>
      <c r="F13" s="87" t="s">
        <v>64</v>
      </c>
      <c r="G13" s="18"/>
      <c r="H13" s="87" t="s">
        <v>110</v>
      </c>
      <c r="I13" s="18"/>
      <c r="J13" s="49"/>
      <c r="K13" s="18"/>
      <c r="L13" s="49"/>
      <c r="M13" s="18"/>
      <c r="N13" s="39"/>
      <c r="O13" s="18"/>
      <c r="P13" s="39"/>
      <c r="Q13" s="18"/>
      <c r="R13" s="39"/>
      <c r="S13" s="18"/>
      <c r="T13" s="39"/>
      <c r="U13" s="18"/>
    </row>
    <row r="14" spans="1:21" s="9" customFormat="1" ht="51" customHeight="1" x14ac:dyDescent="0.25">
      <c r="A14" s="403"/>
      <c r="B14" s="291" t="s">
        <v>184</v>
      </c>
      <c r="D14" s="10" t="s">
        <v>109</v>
      </c>
      <c r="F14" s="87" t="s">
        <v>64</v>
      </c>
      <c r="G14" s="18"/>
      <c r="H14" s="87" t="s">
        <v>110</v>
      </c>
      <c r="I14" s="18"/>
      <c r="J14" s="49"/>
      <c r="K14" s="18"/>
      <c r="L14" s="49"/>
      <c r="M14" s="18"/>
      <c r="N14" s="39"/>
      <c r="O14" s="18"/>
      <c r="P14" s="39"/>
      <c r="Q14" s="18"/>
      <c r="R14" s="39"/>
      <c r="S14" s="18"/>
      <c r="T14" s="39"/>
      <c r="U14" s="18"/>
    </row>
    <row r="15" spans="1:21" s="9" customFormat="1" ht="51" customHeight="1" x14ac:dyDescent="0.25">
      <c r="A15" s="403"/>
      <c r="B15" s="291" t="s">
        <v>185</v>
      </c>
      <c r="D15" s="10" t="s">
        <v>109</v>
      </c>
      <c r="F15" s="87" t="s">
        <v>64</v>
      </c>
      <c r="G15" s="18"/>
      <c r="H15" s="87" t="s">
        <v>110</v>
      </c>
      <c r="I15" s="18"/>
      <c r="J15" s="49"/>
      <c r="K15" s="18"/>
      <c r="L15" s="49"/>
      <c r="M15" s="18"/>
      <c r="N15" s="39"/>
      <c r="O15" s="18"/>
      <c r="P15" s="39"/>
      <c r="Q15" s="18"/>
      <c r="R15" s="39"/>
      <c r="S15" s="18"/>
      <c r="T15" s="39"/>
      <c r="U15" s="18"/>
    </row>
    <row r="16" spans="1:21" s="9" customFormat="1" ht="51" customHeight="1" x14ac:dyDescent="0.3">
      <c r="A16" s="396" t="s">
        <v>186</v>
      </c>
      <c r="B16" s="287" t="s">
        <v>187</v>
      </c>
      <c r="D16" s="10" t="s">
        <v>109</v>
      </c>
      <c r="F16" s="87" t="s">
        <v>64</v>
      </c>
      <c r="G16" s="228"/>
      <c r="H16" s="87" t="s">
        <v>110</v>
      </c>
      <c r="I16" s="228"/>
      <c r="J16" s="49"/>
      <c r="K16" s="228"/>
      <c r="L16" s="49"/>
      <c r="M16" s="228"/>
      <c r="N16" s="39"/>
      <c r="O16" s="228"/>
      <c r="P16" s="39"/>
      <c r="Q16" s="228"/>
      <c r="R16" s="39"/>
      <c r="S16" s="228"/>
      <c r="T16" s="39"/>
      <c r="U16" s="228"/>
    </row>
    <row r="17" spans="1:21" s="9" customFormat="1" ht="51" customHeight="1" x14ac:dyDescent="0.3">
      <c r="A17" s="403"/>
      <c r="B17" s="287" t="s">
        <v>188</v>
      </c>
      <c r="D17" s="10" t="s">
        <v>109</v>
      </c>
      <c r="F17" s="87" t="s">
        <v>64</v>
      </c>
      <c r="G17" s="228"/>
      <c r="H17" s="87" t="s">
        <v>110</v>
      </c>
      <c r="I17" s="228"/>
      <c r="J17" s="49"/>
      <c r="K17" s="228"/>
      <c r="L17" s="49"/>
      <c r="M17" s="228"/>
      <c r="N17" s="39"/>
      <c r="O17" s="228"/>
      <c r="P17" s="39"/>
      <c r="Q17" s="228"/>
      <c r="R17" s="39"/>
      <c r="S17" s="228"/>
      <c r="T17" s="39"/>
      <c r="U17" s="228"/>
    </row>
    <row r="18" spans="1:21" s="9" customFormat="1" ht="51" customHeight="1" x14ac:dyDescent="0.3">
      <c r="A18" s="396" t="s">
        <v>189</v>
      </c>
      <c r="B18" s="291" t="s">
        <v>190</v>
      </c>
      <c r="D18" s="10" t="s">
        <v>109</v>
      </c>
      <c r="F18" s="87" t="s">
        <v>64</v>
      </c>
      <c r="G18" s="228"/>
      <c r="H18" s="87" t="s">
        <v>110</v>
      </c>
      <c r="I18" s="228"/>
      <c r="J18" s="49"/>
      <c r="K18" s="228"/>
      <c r="L18" s="49"/>
      <c r="M18" s="228"/>
      <c r="N18" s="39"/>
      <c r="O18" s="228"/>
      <c r="P18" s="39"/>
      <c r="Q18" s="228"/>
      <c r="R18" s="39"/>
      <c r="S18" s="228"/>
      <c r="T18" s="39"/>
      <c r="U18" s="228"/>
    </row>
    <row r="19" spans="1:21" s="9" customFormat="1" ht="51" customHeight="1" x14ac:dyDescent="0.3">
      <c r="A19" s="403"/>
      <c r="B19" s="291" t="s">
        <v>191</v>
      </c>
      <c r="D19" s="10" t="s">
        <v>109</v>
      </c>
      <c r="F19" s="87" t="s">
        <v>64</v>
      </c>
      <c r="G19" s="228"/>
      <c r="H19" s="87" t="s">
        <v>110</v>
      </c>
      <c r="I19" s="228"/>
      <c r="J19" s="49"/>
      <c r="K19" s="228"/>
      <c r="L19" s="49"/>
      <c r="M19" s="228"/>
      <c r="N19" s="39"/>
      <c r="O19" s="228"/>
      <c r="P19" s="39"/>
      <c r="Q19" s="228"/>
      <c r="R19" s="39"/>
      <c r="S19" s="228"/>
      <c r="T19" s="39"/>
      <c r="U19" s="228"/>
    </row>
    <row r="20" spans="1:21" s="9" customFormat="1" ht="51" customHeight="1" x14ac:dyDescent="0.3">
      <c r="A20" s="403"/>
      <c r="B20" s="291" t="s">
        <v>192</v>
      </c>
      <c r="D20" s="10" t="s">
        <v>109</v>
      </c>
      <c r="F20" s="87" t="s">
        <v>64</v>
      </c>
      <c r="G20" s="228"/>
      <c r="H20" s="87" t="s">
        <v>110</v>
      </c>
      <c r="I20" s="228"/>
      <c r="J20" s="49"/>
      <c r="K20" s="228"/>
      <c r="L20" s="49"/>
      <c r="M20" s="228"/>
      <c r="N20" s="39"/>
      <c r="O20" s="228"/>
      <c r="P20" s="39"/>
      <c r="Q20" s="228"/>
      <c r="R20" s="39"/>
      <c r="S20" s="228"/>
      <c r="T20" s="39"/>
      <c r="U20" s="228"/>
    </row>
    <row r="21" spans="1:21" s="9" customFormat="1" ht="51" customHeight="1" x14ac:dyDescent="0.3">
      <c r="A21" s="403"/>
      <c r="B21" s="291" t="s">
        <v>193</v>
      </c>
      <c r="D21" s="10" t="s">
        <v>109</v>
      </c>
      <c r="F21" s="87" t="s">
        <v>64</v>
      </c>
      <c r="G21" s="228"/>
      <c r="H21" s="87" t="s">
        <v>110</v>
      </c>
      <c r="I21" s="228"/>
      <c r="J21" s="49"/>
      <c r="K21" s="228"/>
      <c r="L21" s="49"/>
      <c r="M21" s="228"/>
      <c r="N21" s="39"/>
      <c r="O21" s="228"/>
      <c r="P21" s="39"/>
      <c r="Q21" s="228"/>
      <c r="R21" s="39"/>
      <c r="S21" s="228"/>
      <c r="T21" s="39"/>
      <c r="U21" s="228"/>
    </row>
    <row r="22" spans="1:21" s="9" customFormat="1" ht="51" customHeight="1" x14ac:dyDescent="0.3">
      <c r="A22" s="396" t="s">
        <v>194</v>
      </c>
      <c r="B22" s="291" t="s">
        <v>195</v>
      </c>
      <c r="D22" s="10" t="s">
        <v>109</v>
      </c>
      <c r="F22" s="87" t="s">
        <v>64</v>
      </c>
      <c r="G22" s="228"/>
      <c r="H22" s="87" t="s">
        <v>110</v>
      </c>
      <c r="I22" s="228"/>
      <c r="J22" s="49"/>
      <c r="K22" s="228"/>
      <c r="L22" s="49"/>
      <c r="M22" s="228"/>
      <c r="N22" s="39"/>
      <c r="O22" s="228"/>
      <c r="P22" s="39"/>
      <c r="Q22" s="228"/>
      <c r="R22" s="39"/>
      <c r="S22" s="228"/>
      <c r="T22" s="39"/>
      <c r="U22" s="228"/>
    </row>
    <row r="23" spans="1:21" s="9" customFormat="1" ht="51" customHeight="1" x14ac:dyDescent="0.3">
      <c r="A23" s="403"/>
      <c r="B23" s="291" t="s">
        <v>196</v>
      </c>
      <c r="D23" s="10" t="s">
        <v>109</v>
      </c>
      <c r="F23" s="87" t="s">
        <v>64</v>
      </c>
      <c r="G23" s="228"/>
      <c r="H23" s="87" t="s">
        <v>110</v>
      </c>
      <c r="I23" s="228"/>
      <c r="J23" s="49"/>
      <c r="K23" s="228"/>
      <c r="L23" s="49"/>
      <c r="M23" s="228"/>
      <c r="N23" s="39"/>
      <c r="O23" s="228"/>
      <c r="P23" s="39"/>
      <c r="Q23" s="228"/>
      <c r="R23" s="39"/>
      <c r="S23" s="228"/>
      <c r="T23" s="39"/>
      <c r="U23" s="228"/>
    </row>
    <row r="24" spans="1:21" s="9" customFormat="1" ht="51" customHeight="1" x14ac:dyDescent="0.3">
      <c r="A24" s="259" t="s">
        <v>197</v>
      </c>
      <c r="B24" s="291" t="s">
        <v>198</v>
      </c>
      <c r="D24" s="10" t="s">
        <v>109</v>
      </c>
      <c r="F24" s="87" t="s">
        <v>64</v>
      </c>
      <c r="G24" s="228"/>
      <c r="H24" s="87" t="s">
        <v>110</v>
      </c>
      <c r="I24" s="228"/>
      <c r="J24" s="49"/>
      <c r="K24" s="228"/>
      <c r="L24" s="49"/>
      <c r="M24" s="228"/>
      <c r="N24" s="39"/>
      <c r="O24" s="228"/>
      <c r="P24" s="39"/>
      <c r="Q24" s="228"/>
      <c r="R24" s="39"/>
      <c r="S24" s="228"/>
      <c r="T24" s="39"/>
      <c r="U24" s="228"/>
    </row>
    <row r="25" spans="1:21" s="227" customFormat="1" x14ac:dyDescent="0.3">
      <c r="A25" s="226"/>
    </row>
  </sheetData>
  <mergeCells count="4">
    <mergeCell ref="A10:A15"/>
    <mergeCell ref="A16:A17"/>
    <mergeCell ref="A18:A21"/>
    <mergeCell ref="A22:A23"/>
  </mergeCells>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U9"/>
  <sheetViews>
    <sheetView topLeftCell="A4" zoomScale="85" zoomScaleNormal="85" zoomScalePageLayoutView="125" workbookViewId="0">
      <selection activeCell="I11" sqref="I11"/>
    </sheetView>
  </sheetViews>
  <sheetFormatPr baseColWidth="10" defaultColWidth="10.5" defaultRowHeight="16.5" x14ac:dyDescent="0.3"/>
  <cols>
    <col min="1" max="1" width="18.375" style="225" customWidth="1"/>
    <col min="2" max="2" width="37.5" style="225" customWidth="1"/>
    <col min="3" max="3" width="3" style="225" customWidth="1"/>
    <col min="4" max="4" width="39" style="225" customWidth="1"/>
    <col min="5" max="5" width="3" style="225" customWidth="1"/>
    <col min="6" max="6" width="28.5" style="225" customWidth="1"/>
    <col min="7" max="7" width="3" style="225" customWidth="1"/>
    <col min="8" max="8" width="28.5" style="225" customWidth="1"/>
    <col min="9" max="9" width="3" style="225" customWidth="1"/>
    <col min="10" max="10" width="39.5" style="225" customWidth="1"/>
    <col min="11" max="11" width="3" style="225" customWidth="1"/>
    <col min="12" max="12" width="36.125" style="225" customWidth="1"/>
    <col min="13" max="13" width="3" style="225" customWidth="1"/>
    <col min="14" max="14" width="39.5" style="225" customWidth="1"/>
    <col min="15" max="15" width="3" style="225" customWidth="1"/>
    <col min="16" max="16" width="39.5" style="225" customWidth="1"/>
    <col min="17" max="17" width="3" style="225" customWidth="1"/>
    <col min="18" max="18" width="39.5" style="225" customWidth="1"/>
    <col min="19" max="19" width="3" style="225" customWidth="1"/>
    <col min="20" max="20" width="39.5" style="225" customWidth="1"/>
    <col min="21" max="21" width="3" style="225" customWidth="1"/>
    <col min="22" max="16384" width="10.5" style="225"/>
  </cols>
  <sheetData>
    <row r="1" spans="1:21" ht="27" x14ac:dyDescent="0.45">
      <c r="A1" s="224" t="s">
        <v>199</v>
      </c>
    </row>
    <row r="3" spans="1:21" s="30" customFormat="1" ht="156" customHeight="1" x14ac:dyDescent="0.25">
      <c r="A3" s="31" t="s">
        <v>200</v>
      </c>
      <c r="B3" s="296" t="s">
        <v>201</v>
      </c>
      <c r="C3" s="33"/>
      <c r="D3" s="368" t="s">
        <v>892</v>
      </c>
      <c r="E3" s="33"/>
      <c r="F3" s="34"/>
      <c r="G3" s="33"/>
      <c r="H3" s="34"/>
      <c r="I3" s="33"/>
      <c r="J3" s="327" t="s">
        <v>907</v>
      </c>
      <c r="L3" s="327" t="s">
        <v>692</v>
      </c>
      <c r="N3" s="36"/>
      <c r="P3" s="36"/>
      <c r="R3" s="36"/>
      <c r="T3" s="36"/>
    </row>
    <row r="4" spans="1:21" s="1" customFormat="1" ht="19.5" x14ac:dyDescent="0.25">
      <c r="B4" s="3"/>
      <c r="D4" s="2"/>
      <c r="F4" s="2"/>
      <c r="H4" s="2"/>
      <c r="J4" s="3"/>
      <c r="L4" s="40"/>
      <c r="N4" s="3"/>
      <c r="P4" s="3"/>
      <c r="R4" s="3"/>
      <c r="T4" s="3"/>
    </row>
    <row r="5" spans="1:21" s="1" customFormat="1" ht="97.5" x14ac:dyDescent="0.25">
      <c r="B5" s="3" t="s">
        <v>96</v>
      </c>
      <c r="D5" s="83" t="s">
        <v>97</v>
      </c>
      <c r="E5" s="45"/>
      <c r="F5" s="83" t="s">
        <v>98</v>
      </c>
      <c r="G5" s="45"/>
      <c r="H5" s="83" t="s">
        <v>99</v>
      </c>
      <c r="I5" s="53"/>
      <c r="J5" s="46" t="s">
        <v>100</v>
      </c>
      <c r="K5" s="28"/>
      <c r="L5" s="46" t="s">
        <v>101</v>
      </c>
      <c r="M5" s="28"/>
      <c r="N5" s="29" t="s">
        <v>102</v>
      </c>
      <c r="O5" s="28"/>
      <c r="P5" s="29" t="s">
        <v>103</v>
      </c>
      <c r="Q5" s="28"/>
      <c r="R5" s="29" t="s">
        <v>104</v>
      </c>
      <c r="S5" s="28"/>
      <c r="T5" s="29" t="s">
        <v>105</v>
      </c>
      <c r="U5" s="28"/>
    </row>
    <row r="6" spans="1:21" s="1" customFormat="1" ht="19.5" x14ac:dyDescent="0.25">
      <c r="B6" s="3"/>
      <c r="D6" s="2"/>
      <c r="F6" s="2"/>
      <c r="H6" s="2"/>
      <c r="J6" s="3"/>
      <c r="L6" s="38"/>
      <c r="N6" s="3"/>
      <c r="P6" s="3"/>
      <c r="R6" s="3"/>
      <c r="T6" s="3"/>
    </row>
    <row r="7" spans="1:21" s="4" customFormat="1" ht="150.94999999999999" customHeight="1" x14ac:dyDescent="0.25">
      <c r="A7" s="13"/>
      <c r="B7" s="293" t="s">
        <v>202</v>
      </c>
      <c r="C7" s="7"/>
      <c r="D7" s="8" t="s">
        <v>546</v>
      </c>
      <c r="E7" s="7"/>
      <c r="F7" s="87" t="s">
        <v>64</v>
      </c>
      <c r="G7" s="19"/>
      <c r="H7" s="312" t="s">
        <v>806</v>
      </c>
      <c r="I7" s="19"/>
      <c r="J7" s="355" t="s">
        <v>936</v>
      </c>
      <c r="K7" s="20"/>
      <c r="L7" s="355" t="s">
        <v>701</v>
      </c>
      <c r="M7" s="20"/>
      <c r="N7" s="36"/>
      <c r="O7" s="20"/>
      <c r="P7" s="36"/>
      <c r="Q7" s="20"/>
      <c r="R7" s="36"/>
      <c r="S7" s="20"/>
      <c r="T7" s="36"/>
      <c r="U7" s="20"/>
    </row>
    <row r="8" spans="1:21" s="4" customFormat="1" ht="114.95" customHeight="1" x14ac:dyDescent="0.25">
      <c r="A8" s="14"/>
      <c r="B8" s="294" t="s">
        <v>203</v>
      </c>
      <c r="C8" s="9"/>
      <c r="D8" s="8" t="s">
        <v>546</v>
      </c>
      <c r="E8" s="9"/>
      <c r="F8" s="87" t="s">
        <v>64</v>
      </c>
      <c r="G8" s="21"/>
      <c r="H8" s="312" t="s">
        <v>807</v>
      </c>
      <c r="I8" s="21"/>
      <c r="J8" s="355" t="s">
        <v>808</v>
      </c>
      <c r="K8" s="1"/>
      <c r="L8" s="292"/>
      <c r="M8" s="1"/>
      <c r="N8" s="36"/>
      <c r="O8" s="1"/>
      <c r="P8" s="36"/>
      <c r="Q8" s="1"/>
      <c r="R8" s="36"/>
      <c r="S8" s="1"/>
      <c r="T8" s="36"/>
      <c r="U8" s="1"/>
    </row>
    <row r="9" spans="1:21" s="4" customFormat="1" ht="114.95" customHeight="1" x14ac:dyDescent="0.25">
      <c r="A9" s="15"/>
      <c r="B9" s="295" t="s">
        <v>204</v>
      </c>
      <c r="C9" s="9"/>
      <c r="D9" s="8" t="s">
        <v>546</v>
      </c>
      <c r="E9" s="11"/>
      <c r="F9" s="87" t="s">
        <v>64</v>
      </c>
      <c r="G9" s="21"/>
      <c r="H9" s="312" t="s">
        <v>809</v>
      </c>
      <c r="I9" s="21"/>
      <c r="J9" s="292"/>
      <c r="K9" s="30"/>
      <c r="L9" s="292"/>
      <c r="M9" s="30"/>
      <c r="N9" s="36"/>
      <c r="O9" s="30"/>
      <c r="P9" s="36"/>
      <c r="Q9" s="30"/>
      <c r="R9" s="36"/>
      <c r="S9" s="30"/>
      <c r="T9" s="36"/>
      <c r="U9" s="30"/>
    </row>
  </sheetData>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538d5f-f7e1-46e7-b8e6-8d0f62ce9765" xsi:nil="true"/>
    <lcf76f155ced4ddcb4097134ff3c332f xmlns="0c958bcd-fe3d-4310-8463-0016d19558c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9ed0b8e1e305198f8c87aaf48b4e93c">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6b3f2b29216bc94948f6406f3fb40bab"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27fbd5f-f631-4b6b-b652-1a242b3b1a66}"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19F17E-4F5A-450D-B771-D83C95A89723}">
  <ds:schemaRefs>
    <ds:schemaRef ds:uri="36538d5f-f7e1-46e7-b8e6-8d0f62ce9765"/>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0c958bcd-fe3d-4310-8463-0016d19558cc"/>
    <ds:schemaRef ds:uri="http://www.w3.org/XML/1998/namespace"/>
  </ds:schemaRefs>
</ds:datastoreItem>
</file>

<file path=customXml/itemProps2.xml><?xml version="1.0" encoding="utf-8"?>
<ds:datastoreItem xmlns:ds="http://schemas.openxmlformats.org/officeDocument/2006/customXml" ds:itemID="{EBD33F6E-1F0A-414E-8080-622422833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0BC6C0-7B6D-4886-820A-3A51F212CF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10</vt:i4>
      </vt:variant>
    </vt:vector>
  </HeadingPairs>
  <TitlesOfParts>
    <vt:vector size="40" baseType="lpstr">
      <vt:lpstr>Introduction</vt:lpstr>
      <vt:lpstr>About</vt:lpstr>
      <vt:lpstr>#2.1</vt:lpstr>
      <vt:lpstr>#2.2</vt:lpstr>
      <vt:lpstr>#2.3</vt:lpstr>
      <vt:lpstr>#2.4</vt:lpstr>
      <vt:lpstr>#2.5</vt:lpstr>
      <vt:lpstr>#2.6</vt:lpstr>
      <vt:lpstr>#3.1</vt:lpstr>
      <vt:lpstr>#3.2</vt:lpstr>
      <vt:lpstr>#3.3</vt:lpstr>
      <vt:lpstr>#4.1</vt:lpstr>
      <vt:lpstr>#4.1 - Reporting entities</vt:lpstr>
      <vt:lpstr>#4.1 - Government</vt:lpstr>
      <vt:lpstr>#4.1 - Company</vt:lpstr>
      <vt:lpstr>#4.2</vt:lpstr>
      <vt:lpstr>#4.3</vt:lpstr>
      <vt:lpstr>#4.4</vt:lpstr>
      <vt:lpstr>#4.5</vt:lpstr>
      <vt:lpstr>#4.6</vt:lpstr>
      <vt:lpstr>#4.7</vt:lpstr>
      <vt:lpstr>#4.8</vt:lpstr>
      <vt:lpstr>#4.9</vt:lpstr>
      <vt:lpstr>#5.1</vt:lpstr>
      <vt:lpstr>#5.2</vt:lpstr>
      <vt:lpstr>#5.3</vt:lpstr>
      <vt:lpstr>#6.1</vt:lpstr>
      <vt:lpstr>#6.2</vt:lpstr>
      <vt:lpstr>#6.3</vt:lpstr>
      <vt:lpstr>#6.4</vt:lpstr>
      <vt:lpstr>Companies_list</vt:lpstr>
      <vt:lpstr>dddd</vt:lpstr>
      <vt:lpstr>'#2.4'!Druckbereich</vt:lpstr>
      <vt:lpstr>gogosx</vt:lpstr>
      <vt:lpstr>Government_entities_list</vt:lpstr>
      <vt:lpstr>over</vt:lpstr>
      <vt:lpstr>Projectname</vt:lpstr>
      <vt:lpstr>Revenue_stream_list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Torge Bartscht</cp:lastModifiedBy>
  <cp:revision/>
  <cp:lastPrinted>2023-08-11T08:29:11Z</cp:lastPrinted>
  <dcterms:created xsi:type="dcterms:W3CDTF">2020-07-14T03:16:31Z</dcterms:created>
  <dcterms:modified xsi:type="dcterms:W3CDTF">2023-09-29T10:26:41Z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Order">
    <vt:r8>281300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